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defaultThemeVersion="124226"/>
  <bookViews>
    <workbookView xWindow="-120" yWindow="-120" windowWidth="24240" windowHeight="13140" tabRatio="866"/>
  </bookViews>
  <sheets>
    <sheet name="Inv_Eje_Dic_2019" sheetId="6" r:id="rId1"/>
  </sheets>
  <definedNames>
    <definedName name="_xlnm.Print_Area" localSheetId="0">Inv_Eje_Dic_2019!$B$2:$O$14</definedName>
    <definedName name="_xlnm.Print_Titles" localSheetId="0">Inv_Eje_Dic_2019!$2:$6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6" l="1"/>
  <c r="M14" i="6"/>
  <c r="L14" i="6"/>
  <c r="K14" i="6"/>
  <c r="J14" i="6"/>
  <c r="K22" i="6" l="1"/>
  <c r="L22" i="6"/>
  <c r="J22" i="6"/>
  <c r="I22" i="6"/>
  <c r="H22" i="6"/>
  <c r="J21" i="6"/>
  <c r="I21" i="6"/>
  <c r="H21" i="6"/>
  <c r="J20" i="6"/>
  <c r="I20" i="6"/>
  <c r="H20" i="6"/>
  <c r="N10" i="6" l="1"/>
  <c r="O10" i="6"/>
  <c r="N11" i="6"/>
  <c r="O11" i="6"/>
  <c r="N7" i="6"/>
  <c r="N13" i="6"/>
  <c r="O13" i="6"/>
  <c r="J23" i="6" l="1"/>
  <c r="J24" i="6" l="1"/>
  <c r="I23" i="6"/>
  <c r="H23" i="6"/>
  <c r="I14" i="6" l="1"/>
  <c r="O12" i="6"/>
  <c r="N12" i="6"/>
  <c r="O9" i="6"/>
  <c r="N9" i="6"/>
  <c r="O8" i="6"/>
  <c r="N8" i="6"/>
  <c r="O7" i="6"/>
  <c r="K21" i="6" l="1"/>
  <c r="K20" i="6"/>
  <c r="K23" i="6"/>
  <c r="O14" i="6"/>
  <c r="H24" i="6"/>
  <c r="L24" i="6" s="1"/>
  <c r="L23" i="6"/>
  <c r="N14" i="6"/>
  <c r="L21" i="6"/>
  <c r="I24" i="6"/>
  <c r="L20" i="6"/>
  <c r="K24" i="6" l="1"/>
</calcChain>
</file>

<file path=xl/sharedStrings.xml><?xml version="1.0" encoding="utf-8"?>
<sst xmlns="http://schemas.openxmlformats.org/spreadsheetml/2006/main" count="54" uniqueCount="48">
  <si>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</si>
  <si>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</si>
  <si>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</si>
  <si>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</si>
  <si>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</si>
  <si>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</si>
  <si>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</si>
  <si>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</si>
  <si>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</si>
  <si>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</si>
  <si>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</si>
  <si>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</si>
  <si>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MEJORAMIENTO DE LA INFRAESTRUCTURA FÍSICA DE LA FISCALÍA A NIVEL  NACIONAL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</si>
  <si>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</si>
  <si>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</si>
  <si>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</si>
  <si>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</si>
  <si>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</si>
  <si>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</si>
  <si>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</si>
  <si>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</si>
  <si>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</si>
  <si>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</si>
  <si>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</si>
  <si>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</si>
  <si>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</si>
  <si>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</si>
  <si>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</si>
  <si>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</si>
  <si>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</si>
  <si>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</si>
  <si>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</si>
  <si>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</si>
  <si>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</si>
  <si>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</si>
  <si>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</si>
  <si>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</si>
  <si>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2019</t>
  </si>
  <si>
    <t>% Ejecución con respecto a la Obligación</t>
  </si>
  <si>
    <t>% Ejecución con respecto al compromiso</t>
  </si>
  <si>
    <t>Ejecución Presupuestal con Corte al 31 diciembre de 2019</t>
  </si>
  <si>
    <t>AVANCE CORRESPONDIENTE A 31 DE DICIEMBRE DE 2019</t>
  </si>
  <si>
    <t>C-2999-0800-16</t>
  </si>
  <si>
    <t>FORTALECIMIENTO DEL CONOCIMIENTO Y  COMPETENCIAS DE LOS SERVIDORES DE LA FISCALÍA GENERAL DE LA NACIÓN  BOGOTÁ</t>
  </si>
  <si>
    <t>DESARROLLO DE LA SEDE PARA LA FGN EN PALOQUEMAO FASE II BOGOTÁ</t>
  </si>
  <si>
    <t>C-2999-0800-14</t>
  </si>
  <si>
    <t xml:space="preserve">Capacitación </t>
  </si>
  <si>
    <t>C-2999-0800-17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</si>
</sst>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71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6" fillId="7" borderId="9" xfId="7" applyNumberFormat="1" applyFont="1" applyFill="1" applyBorder="1" applyAlignment="1">
      <alignment horizontal="center" vertical="center" wrapText="1"/>
    </xf>
    <xf numFmtId="0" fontId="6" fillId="5" borderId="9" xfId="7" applyFont="1" applyFill="1" applyBorder="1" applyAlignment="1">
      <alignment horizontal="center" vertical="center" wrapText="1"/>
    </xf>
    <xf numFmtId="0" fontId="6" fillId="5" borderId="10" xfId="7" applyNumberFormat="1" applyFont="1" applyFill="1" applyBorder="1" applyAlignment="1">
      <alignment horizontal="center" vertical="center" wrapText="1"/>
    </xf>
    <xf numFmtId="0" fontId="17" fillId="5" borderId="10" xfId="7" applyNumberFormat="1" applyFont="1" applyFill="1" applyBorder="1" applyAlignment="1">
      <alignment horizontal="center" vertical="center" wrapText="1"/>
    </xf>
    <xf numFmtId="0" fontId="7" fillId="7" borderId="10" xfId="7" applyNumberFormat="1" applyFont="1" applyFill="1" applyBorder="1" applyAlignment="1">
      <alignment horizontal="center" vertical="center" wrapText="1"/>
    </xf>
    <xf numFmtId="0" fontId="15" fillId="5" borderId="10" xfId="7" applyNumberFormat="1" applyFont="1" applyFill="1" applyBorder="1" applyAlignment="1">
      <alignment horizontal="center" vertical="center" wrapText="1"/>
    </xf>
    <xf numFmtId="0" fontId="15" fillId="5" borderId="10" xfId="7" applyFont="1" applyFill="1" applyBorder="1" applyAlignment="1">
      <alignment horizontal="center" vertical="center" wrapText="1"/>
    </xf>
    <xf numFmtId="0" fontId="15" fillId="5" borderId="11" xfId="7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left" vertical="center" wrapText="1" inden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9" fillId="0" borderId="1" xfId="10" applyBorder="1" applyAlignment="1">
      <alignment horizontal="justify" vertical="center"/>
    </xf>
    <xf numFmtId="166" fontId="19" fillId="0" borderId="1" xfId="10" applyNumberForma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43" fontId="1" fillId="0" borderId="0" xfId="7" applyNumberFormat="1" applyAlignment="1">
      <alignment horizontal="justify" vertical="center"/>
    </xf>
    <xf numFmtId="1" fontId="5" fillId="0" borderId="2" xfId="7" applyNumberFormat="1" applyFont="1" applyFill="1" applyBorder="1" applyAlignment="1">
      <alignment horizontal="left" vertical="center" wrapText="1" indent="1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2" xfId="8" applyFont="1" applyFill="1" applyBorder="1" applyAlignment="1">
      <alignment vertical="center" wrapText="1"/>
    </xf>
    <xf numFmtId="0" fontId="5" fillId="3" borderId="2" xfId="7" applyNumberFormat="1" applyFont="1" applyFill="1" applyBorder="1" applyAlignment="1">
      <alignment horizontal="left" vertical="center" wrapText="1" indent="1"/>
    </xf>
    <xf numFmtId="165" fontId="6" fillId="3" borderId="13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0" fontId="5" fillId="3" borderId="1" xfId="7" applyNumberFormat="1" applyFont="1" applyFill="1" applyBorder="1" applyAlignment="1">
      <alignment horizontal="justify" vertical="center" wrapText="1"/>
    </xf>
    <xf numFmtId="166" fontId="14" fillId="3" borderId="1" xfId="8" applyNumberFormat="1" applyFont="1" applyFill="1" applyBorder="1" applyAlignment="1">
      <alignment horizontal="right" vertical="center" wrapText="1"/>
    </xf>
    <xf numFmtId="10" fontId="14" fillId="3" borderId="1" xfId="7" applyNumberFormat="1" applyFont="1" applyFill="1" applyBorder="1" applyAlignment="1">
      <alignment horizontal="center" vertical="center" wrapText="1"/>
    </xf>
    <xf numFmtId="10" fontId="14" fillId="3" borderId="14" xfId="7" applyNumberFormat="1" applyFont="1" applyFill="1" applyBorder="1" applyAlignment="1">
      <alignment horizontal="center" vertical="center" wrapText="1"/>
    </xf>
    <xf numFmtId="167" fontId="14" fillId="3" borderId="1" xfId="8" applyNumberFormat="1" applyFont="1" applyFill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/>
    </xf>
    <xf numFmtId="10" fontId="9" fillId="9" borderId="1" xfId="1" applyNumberFormat="1" applyFont="1" applyFill="1" applyBorder="1" applyAlignment="1">
      <alignment horizontal="right" vertical="center"/>
    </xf>
    <xf numFmtId="166" fontId="13" fillId="4" borderId="18" xfId="8" applyNumberFormat="1" applyFont="1" applyFill="1" applyBorder="1" applyAlignment="1">
      <alignment horizontal="center" vertical="center" wrapText="1"/>
    </xf>
    <xf numFmtId="10" fontId="13" fillId="4" borderId="18" xfId="7" applyNumberFormat="1" applyFont="1" applyFill="1" applyBorder="1" applyAlignment="1">
      <alignment horizontal="center" vertical="center" wrapText="1"/>
    </xf>
    <xf numFmtId="10" fontId="13" fillId="4" borderId="19" xfId="7" applyNumberFormat="1" applyFont="1" applyFill="1" applyBorder="1" applyAlignment="1">
      <alignment horizontal="center" vertical="center" wrapText="1"/>
    </xf>
    <xf numFmtId="1" fontId="5" fillId="0" borderId="1" xfId="7" applyNumberFormat="1" applyFont="1" applyFill="1" applyBorder="1" applyAlignment="1">
      <alignment horizontal="left" vertical="center" wrapText="1" indent="1"/>
    </xf>
    <xf numFmtId="0" fontId="5" fillId="0" borderId="7" xfId="7" applyNumberFormat="1" applyFont="1" applyFill="1" applyBorder="1" applyAlignment="1">
      <alignment horizontal="justify" vertical="center" wrapText="1"/>
    </xf>
    <xf numFmtId="166" fontId="14" fillId="0" borderId="7" xfId="8" applyNumberFormat="1" applyFont="1" applyFill="1" applyBorder="1" applyAlignment="1">
      <alignment horizontal="right" vertical="center" wrapText="1"/>
    </xf>
    <xf numFmtId="0" fontId="5" fillId="0" borderId="1" xfId="7" applyNumberFormat="1" applyFont="1" applyFill="1" applyBorder="1" applyAlignment="1">
      <alignment horizontal="justify" vertical="center" wrapText="1"/>
    </xf>
    <xf numFmtId="166" fontId="14" fillId="0" borderId="1" xfId="8" applyNumberFormat="1" applyFont="1" applyFill="1" applyBorder="1" applyAlignment="1">
      <alignment horizontal="right" vertical="center" wrapText="1"/>
    </xf>
    <xf numFmtId="167" fontId="14" fillId="0" borderId="1" xfId="8" applyNumberFormat="1" applyFont="1" applyFill="1" applyBorder="1" applyAlignment="1">
      <alignment horizontal="right" vertical="center" wrapText="1"/>
    </xf>
    <xf numFmtId="167" fontId="14" fillId="0" borderId="7" xfId="8" applyNumberFormat="1" applyFont="1" applyFill="1" applyBorder="1" applyAlignment="1">
      <alignment horizontal="right" vertical="center" wrapText="1"/>
    </xf>
    <xf numFmtId="10" fontId="14" fillId="0" borderId="7" xfId="7" applyNumberFormat="1" applyFont="1" applyFill="1" applyBorder="1" applyAlignment="1">
      <alignment horizontal="center" vertical="center" wrapText="1"/>
    </xf>
    <xf numFmtId="10" fontId="14" fillId="0" borderId="8" xfId="7" applyNumberFormat="1" applyFont="1" applyFill="1" applyBorder="1" applyAlignment="1">
      <alignment horizontal="center" vertical="center" wrapText="1"/>
    </xf>
    <xf numFmtId="0" fontId="5" fillId="3" borderId="1" xfId="7" applyNumberFormat="1" applyFont="1" applyFill="1" applyBorder="1" applyAlignment="1">
      <alignment horizontal="center" vertical="center" wrapText="1"/>
    </xf>
    <xf numFmtId="10" fontId="14" fillId="0" borderId="1" xfId="7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center" vertical="center" wrapText="1"/>
    </xf>
    <xf numFmtId="10" fontId="14" fillId="0" borderId="14" xfId="7" applyNumberFormat="1" applyFont="1" applyFill="1" applyBorder="1" applyAlignment="1">
      <alignment horizontal="center" vertical="center" wrapText="1"/>
    </xf>
    <xf numFmtId="165" fontId="6" fillId="3" borderId="6" xfId="8" applyFont="1" applyFill="1" applyBorder="1" applyAlignment="1">
      <alignment vertical="center" wrapText="1"/>
    </xf>
    <xf numFmtId="1" fontId="5" fillId="0" borderId="7" xfId="7" applyNumberFormat="1" applyFont="1" applyFill="1" applyBorder="1" applyAlignment="1">
      <alignment horizontal="left" vertical="center" wrapText="1" indent="1"/>
    </xf>
    <xf numFmtId="0" fontId="5" fillId="0" borderId="7" xfId="7" applyNumberFormat="1" applyFont="1" applyFill="1" applyBorder="1" applyAlignment="1">
      <alignment horizontal="left" vertical="center" wrapText="1" indent="1"/>
    </xf>
    <xf numFmtId="0" fontId="5" fillId="0" borderId="7" xfId="7" applyNumberFormat="1" applyFont="1" applyFill="1" applyBorder="1" applyAlignment="1">
      <alignment horizontal="center" vertical="center" wrapText="1"/>
    </xf>
    <xf numFmtId="0" fontId="5" fillId="3" borderId="2" xfId="7" applyNumberFormat="1" applyFont="1" applyFill="1" applyBorder="1" applyAlignment="1">
      <alignment horizontal="center" vertical="center" wrapText="1"/>
    </xf>
    <xf numFmtId="0" fontId="5" fillId="3" borderId="2" xfId="7" applyNumberFormat="1" applyFont="1" applyFill="1" applyBorder="1" applyAlignment="1">
      <alignment horizontal="justify" vertical="center" wrapText="1"/>
    </xf>
    <xf numFmtId="166" fontId="14" fillId="3" borderId="2" xfId="8" applyNumberFormat="1" applyFont="1" applyFill="1" applyBorder="1" applyAlignment="1">
      <alignment horizontal="right" vertical="center" wrapText="1"/>
    </xf>
    <xf numFmtId="167" fontId="14" fillId="0" borderId="2" xfId="8" applyNumberFormat="1" applyFont="1" applyFill="1" applyBorder="1" applyAlignment="1">
      <alignment horizontal="right" vertical="center" wrapText="1"/>
    </xf>
    <xf numFmtId="10" fontId="18" fillId="3" borderId="2" xfId="7" applyNumberFormat="1" applyFont="1" applyFill="1" applyBorder="1" applyAlignment="1">
      <alignment horizontal="center" vertical="center" wrapText="1"/>
    </xf>
    <xf numFmtId="10" fontId="18" fillId="3" borderId="20" xfId="7" applyNumberFormat="1" applyFont="1" applyFill="1" applyBorder="1" applyAlignment="1">
      <alignment horizontal="center" vertical="center" wrapText="1"/>
    </xf>
    <xf numFmtId="0" fontId="13" fillId="4" borderId="15" xfId="7" applyNumberFormat="1" applyFont="1" applyFill="1" applyBorder="1" applyAlignment="1">
      <alignment horizontal="center" vertical="center" wrapText="1"/>
    </xf>
    <xf numFmtId="0" fontId="13" fillId="4" borderId="16" xfId="7" applyNumberFormat="1" applyFont="1" applyFill="1" applyBorder="1" applyAlignment="1">
      <alignment horizontal="center" vertical="center" wrapText="1"/>
    </xf>
    <xf numFmtId="0" fontId="13" fillId="4" borderId="17" xfId="7" applyNumberFormat="1" applyFont="1" applyFill="1" applyBorder="1" applyAlignment="1">
      <alignment horizontal="center" vertical="center" wrapText="1"/>
    </xf>
    <xf numFmtId="0" fontId="10" fillId="0" borderId="0" xfId="7" applyFont="1" applyAlignment="1">
      <alignment horizontal="justify" vertical="center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4" fillId="5" borderId="3" xfId="7" applyFont="1" applyFill="1" applyBorder="1" applyAlignment="1">
      <alignment horizontal="center" vertical="center"/>
    </xf>
    <xf numFmtId="0" fontId="14" fillId="5" borderId="4" xfId="7" applyFont="1" applyFill="1" applyBorder="1" applyAlignment="1">
      <alignment horizontal="center" vertical="center"/>
    </xf>
    <xf numFmtId="0" fontId="15" fillId="5" borderId="4" xfId="7" applyFont="1" applyFill="1" applyBorder="1" applyAlignment="1">
      <alignment horizontal="center" vertical="center" wrapText="1"/>
    </xf>
    <xf numFmtId="0" fontId="15" fillId="5" borderId="5" xfId="7" applyFont="1" applyFill="1" applyBorder="1" applyAlignment="1">
      <alignment horizontal="center" vertical="center" wrapText="1"/>
    </xf>
    <xf numFmtId="0" fontId="6" fillId="6" borderId="6" xfId="7" applyFont="1" applyFill="1" applyBorder="1" applyAlignment="1">
      <alignment horizontal="center" vertical="center" wrapText="1"/>
    </xf>
    <xf numFmtId="0" fontId="6" fillId="6" borderId="7" xfId="7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</cellXfs>
  <cellStyles count="11">
    <cellStyle name="40% - Énfasis2 2" xfId="4"/>
    <cellStyle name="Millares [0] 2" xfId="6"/>
    <cellStyle name="Millares [0] 2 2" xfId="8"/>
    <cellStyle name="Millares 3" xfId="9"/>
    <cellStyle name="Nivel 1,2.3,5,6,9" xfId="3"/>
    <cellStyle name="Normal" xfId="0" builtinId="0"/>
    <cellStyle name="Normal 2" xfId="5"/>
    <cellStyle name="Normal 2 2" xfId="2"/>
    <cellStyle name="Normal 2 3" xfId="10"/>
    <cellStyle name="Normal 3" xfId="7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Inv_Eje_Dic_2019!$H$19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Inv_Eje_Dic_2019!$G$20:$G$23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 </c:v>
                </c:pt>
                <c:pt idx="3">
                  <c:v>Policías Judiciales</c:v>
                </c:pt>
              </c:strCache>
            </c:strRef>
          </c:cat>
          <c:val>
            <c:numRef>
              <c:f>Inv_Eje_Dic_2019!$H$20:$H$23</c:f>
              <c:numCache>
                <c:formatCode>_-* #,##0.00\ _€_-;\-* #,##0.00\ _€_-;_-* "-"\ _€_-;_-@_-</c:formatCode>
                <c:ptCount val="4"/>
                <c:pt idx="0">
                  <c:v>4933.9250000000002</c:v>
                </c:pt>
                <c:pt idx="1">
                  <c:v>63352.206756</c:v>
                </c:pt>
                <c:pt idx="2">
                  <c:v>447.79324400000002</c:v>
                </c:pt>
                <c:pt idx="3">
                  <c:v>13250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3-472E-99A6-962AAA3B88A1}"/>
            </c:ext>
          </c:extLst>
        </c:ser>
        <c:ser>
          <c:idx val="1"/>
          <c:order val="1"/>
          <c:tx>
            <c:strRef>
              <c:f>Inv_Eje_Dic_2019!$I$19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Inv_Eje_Dic_2019!$G$20:$G$23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 </c:v>
                </c:pt>
                <c:pt idx="3">
                  <c:v>Policías Judiciales</c:v>
                </c:pt>
              </c:strCache>
            </c:strRef>
          </c:cat>
          <c:val>
            <c:numRef>
              <c:f>Inv_Eje_Dic_2019!$I$20:$I$23</c:f>
              <c:numCache>
                <c:formatCode>_-* #,##0.00\ _€_-;\-* #,##0.00\ _€_-;_-* "-"\ _€_-;_-@_-</c:formatCode>
                <c:ptCount val="4"/>
                <c:pt idx="0">
                  <c:v>4924.2667190000002</c:v>
                </c:pt>
                <c:pt idx="1">
                  <c:v>62482.836496000004</c:v>
                </c:pt>
                <c:pt idx="2">
                  <c:v>447.79324300000002</c:v>
                </c:pt>
                <c:pt idx="3">
                  <c:v>13197.282002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3-472E-99A6-962AAA3B88A1}"/>
            </c:ext>
          </c:extLst>
        </c:ser>
        <c:ser>
          <c:idx val="2"/>
          <c:order val="2"/>
          <c:tx>
            <c:strRef>
              <c:f>Inv_Eje_Dic_2019!$J$19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Inv_Eje_Dic_2019!$G$20:$G$23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 </c:v>
                </c:pt>
                <c:pt idx="3">
                  <c:v>Policías Judiciales</c:v>
                </c:pt>
              </c:strCache>
            </c:strRef>
          </c:cat>
          <c:val>
            <c:numRef>
              <c:f>Inv_Eje_Dic_2019!$J$20:$J$23</c:f>
              <c:numCache>
                <c:formatCode>_-* #,##0.00\ _€_-;\-* #,##0.00\ _€_-;_-* "-"\ _€_-;_-@_-</c:formatCode>
                <c:ptCount val="4"/>
                <c:pt idx="0">
                  <c:v>2536.8291939999999</c:v>
                </c:pt>
                <c:pt idx="1">
                  <c:v>42705.357027999999</c:v>
                </c:pt>
                <c:pt idx="2">
                  <c:v>447.79324300000002</c:v>
                </c:pt>
                <c:pt idx="3">
                  <c:v>7990.9455289999996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3-472E-99A6-962AAA3B88A1}"/>
            </c:ext>
          </c:extLst>
        </c:ser>
        <c:ser>
          <c:idx val="3"/>
          <c:order val="3"/>
          <c:tx>
            <c:strRef>
              <c:f>Inv_Eje_Dic_2019!$K$19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Inv_Eje_Dic_2019!$G$20:$G$23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 </c:v>
                </c:pt>
                <c:pt idx="3">
                  <c:v>Policías Judiciales</c:v>
                </c:pt>
              </c:strCache>
            </c:strRef>
          </c:cat>
          <c:val>
            <c:numRef>
              <c:f>Inv_Eje_Dic_2019!$K$20:$K$23</c:f>
              <c:numCache>
                <c:formatCode>0.00%</c:formatCode>
                <c:ptCount val="4"/>
                <c:pt idx="0">
                  <c:v>0.99804247510855959</c:v>
                </c:pt>
                <c:pt idx="1">
                  <c:v>0.98627719057445995</c:v>
                </c:pt>
                <c:pt idx="2">
                  <c:v>0.99999999776682647</c:v>
                </c:pt>
                <c:pt idx="3">
                  <c:v>0.99602128316981131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6416"/>
        <c:axId val="1118592"/>
      </c:barChart>
      <c:lineChart>
        <c:grouping val="standard"/>
        <c:varyColors val="0"/>
        <c:ser>
          <c:idx val="4"/>
          <c:order val="4"/>
          <c:tx>
            <c:strRef>
              <c:f>Inv_Eje_Dic_2019!$L$19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Inv_Eje_Dic_2019!$G$20:$G$23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 </c:v>
                </c:pt>
                <c:pt idx="3">
                  <c:v>Policías Judiciales</c:v>
                </c:pt>
              </c:strCache>
            </c:strRef>
          </c:cat>
          <c:val>
            <c:numRef>
              <c:f>Inv_Eje_Dic_2019!$L$20:$L$23</c:f>
              <c:numCache>
                <c:formatCode>0.00%</c:formatCode>
                <c:ptCount val="4"/>
                <c:pt idx="0">
                  <c:v>0.51416046940316273</c:v>
                </c:pt>
                <c:pt idx="1">
                  <c:v>0.67409422993707213</c:v>
                </c:pt>
                <c:pt idx="2">
                  <c:v>0.99999999776682647</c:v>
                </c:pt>
                <c:pt idx="3">
                  <c:v>0.60309022860377359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400"/>
        <c:axId val="1114240"/>
      </c:lineChart>
      <c:catAx>
        <c:axId val="11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8592"/>
        <c:crosses val="autoZero"/>
        <c:auto val="1"/>
        <c:lblAlgn val="ctr"/>
        <c:lblOffset val="100"/>
        <c:noMultiLvlLbl val="0"/>
      </c:catAx>
      <c:valAx>
        <c:axId val="11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6416"/>
        <c:crosses val="autoZero"/>
        <c:crossBetween val="between"/>
      </c:valAx>
      <c:valAx>
        <c:axId val="1114240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2400"/>
        <c:crosses val="max"/>
        <c:crossBetween val="between"/>
      </c:valAx>
      <c:catAx>
        <c:axId val="1122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42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247650</xdr:rowOff>
    </xdr:from>
    <xdr:to>
      <xdr:col>3</xdr:col>
      <xdr:colOff>495299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14350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26</xdr:row>
      <xdr:rowOff>14287</xdr:rowOff>
    </xdr:from>
    <xdr:to>
      <xdr:col>10</xdr:col>
      <xdr:colOff>9525</xdr:colOff>
      <xdr:row>35</xdr:row>
      <xdr:rowOff>257175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8"/>
  <sheetViews>
    <sheetView showGridLines="0" tabSelected="1" zoomScaleNormal="100" workbookViewId="0"/>
  </sheetViews>
  <sheetFormatPr baseColWidth="10" defaultColWidth="11.42578125" defaultRowHeight="80.25" customHeight="1" x14ac:dyDescent="0.25"/>
  <cols>
    <col min="1" max="1" width="4.140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3.42578125" style="1" customWidth="1"/>
    <col min="10" max="10" width="12.85546875" style="1" customWidth="1"/>
    <col min="11" max="11" width="14.85546875" style="1" customWidth="1"/>
    <col min="12" max="12" width="15.140625" style="1" customWidth="1"/>
    <col min="13" max="13" width="13.85546875" style="1" customWidth="1"/>
    <col min="14" max="14" width="14.42578125" style="1" customWidth="1"/>
    <col min="15" max="15" width="14.7109375" style="1" customWidth="1"/>
    <col min="16" max="16384" width="11.42578125" style="1"/>
  </cols>
  <sheetData>
    <row r="1" spans="2:15" ht="12" customHeight="1" x14ac:dyDescent="0.25"/>
    <row r="2" spans="2:15" ht="18" customHeight="1" x14ac:dyDescent="0.25">
      <c r="B2" s="61" t="s">
        <v>21</v>
      </c>
      <c r="C2" s="61"/>
      <c r="D2" s="61"/>
      <c r="E2" s="61"/>
      <c r="F2" s="61"/>
      <c r="G2" s="61"/>
      <c r="H2" s="62" t="s">
        <v>37</v>
      </c>
      <c r="I2" s="62"/>
      <c r="J2" s="62"/>
      <c r="K2" s="62"/>
      <c r="L2" s="62"/>
      <c r="M2" s="62"/>
      <c r="N2" s="62"/>
      <c r="O2" s="62"/>
    </row>
    <row r="3" spans="2:15" ht="21" customHeight="1" thickBot="1" x14ac:dyDescent="0.3">
      <c r="B3" s="61"/>
      <c r="C3" s="61"/>
      <c r="D3" s="61"/>
      <c r="E3" s="61"/>
      <c r="F3" s="61"/>
      <c r="G3" s="61"/>
      <c r="H3" s="63" t="s">
        <v>41</v>
      </c>
      <c r="I3" s="63"/>
      <c r="J3" s="63"/>
      <c r="K3" s="63"/>
      <c r="L3" s="63"/>
      <c r="M3" s="63"/>
      <c r="N3" s="63"/>
      <c r="O3" s="63"/>
    </row>
    <row r="4" spans="2:15" ht="22.5" customHeight="1" x14ac:dyDescent="0.25">
      <c r="H4" s="64" t="s">
        <v>22</v>
      </c>
      <c r="I4" s="65"/>
      <c r="J4" s="65"/>
      <c r="K4" s="65"/>
      <c r="L4" s="65"/>
      <c r="M4" s="65"/>
      <c r="N4" s="66" t="s">
        <v>40</v>
      </c>
      <c r="O4" s="67"/>
    </row>
    <row r="5" spans="2:15" ht="19.5" customHeight="1" thickBot="1" x14ac:dyDescent="0.3">
      <c r="H5" s="68" t="s">
        <v>23</v>
      </c>
      <c r="I5" s="69"/>
      <c r="J5" s="69"/>
      <c r="K5" s="69"/>
      <c r="L5" s="69"/>
      <c r="M5" s="69"/>
      <c r="N5" s="69" t="s">
        <v>24</v>
      </c>
      <c r="O5" s="70"/>
    </row>
    <row r="6" spans="2:15" ht="35.25" customHeight="1" thickBot="1" x14ac:dyDescent="0.3">
      <c r="B6" s="2" t="s">
        <v>25</v>
      </c>
      <c r="C6" s="3" t="s">
        <v>26</v>
      </c>
      <c r="D6" s="4" t="s">
        <v>0</v>
      </c>
      <c r="E6" s="5" t="s">
        <v>1</v>
      </c>
      <c r="F6" s="5" t="s">
        <v>2</v>
      </c>
      <c r="G6" s="6" t="s">
        <v>20</v>
      </c>
      <c r="H6" s="7" t="s">
        <v>27</v>
      </c>
      <c r="I6" s="7" t="s">
        <v>28</v>
      </c>
      <c r="J6" s="7" t="s">
        <v>3</v>
      </c>
      <c r="K6" s="7" t="s">
        <v>29</v>
      </c>
      <c r="L6" s="7" t="s">
        <v>30</v>
      </c>
      <c r="M6" s="7" t="s">
        <v>31</v>
      </c>
      <c r="N6" s="8" t="s">
        <v>39</v>
      </c>
      <c r="O6" s="9" t="s">
        <v>38</v>
      </c>
    </row>
    <row r="7" spans="2:15" ht="40.5" customHeight="1" x14ac:dyDescent="0.25">
      <c r="B7" s="21">
        <v>1</v>
      </c>
      <c r="C7" s="18">
        <v>2018011000817</v>
      </c>
      <c r="D7" s="22" t="s">
        <v>5</v>
      </c>
      <c r="E7" s="52">
        <v>16</v>
      </c>
      <c r="F7" s="52" t="s">
        <v>4</v>
      </c>
      <c r="G7" s="53" t="s">
        <v>6</v>
      </c>
      <c r="H7" s="54">
        <v>5799.5137830000003</v>
      </c>
      <c r="I7" s="54">
        <v>0</v>
      </c>
      <c r="J7" s="55">
        <v>5769.542805</v>
      </c>
      <c r="K7" s="54">
        <v>29.970977999999999</v>
      </c>
      <c r="L7" s="54">
        <v>5769.542805</v>
      </c>
      <c r="M7" s="54">
        <v>2234.6703689999999</v>
      </c>
      <c r="N7" s="56">
        <f>+L7/H7</f>
        <v>0.99483215677702952</v>
      </c>
      <c r="O7" s="57">
        <f t="shared" ref="O7:O12" si="0">+M7/H7</f>
        <v>0.38532029625491104</v>
      </c>
    </row>
    <row r="8" spans="2:15" ht="40.5" customHeight="1" x14ac:dyDescent="0.25">
      <c r="B8" s="23">
        <v>2</v>
      </c>
      <c r="C8" s="35">
        <v>2018011000872</v>
      </c>
      <c r="D8" s="24" t="s">
        <v>7</v>
      </c>
      <c r="E8" s="44">
        <v>16</v>
      </c>
      <c r="F8" s="44" t="s">
        <v>4</v>
      </c>
      <c r="G8" s="25" t="s">
        <v>8</v>
      </c>
      <c r="H8" s="26">
        <v>500</v>
      </c>
      <c r="I8" s="26">
        <v>0</v>
      </c>
      <c r="J8" s="29">
        <v>477.25297999999998</v>
      </c>
      <c r="K8" s="26">
        <v>22.747019999999999</v>
      </c>
      <c r="L8" s="26">
        <v>477.25297999999998</v>
      </c>
      <c r="M8" s="26">
        <v>185.02138099999999</v>
      </c>
      <c r="N8" s="27">
        <f t="shared" ref="N8:N12" si="1">+L8/H8</f>
        <v>0.95450595999999999</v>
      </c>
      <c r="O8" s="28">
        <f t="shared" si="0"/>
        <v>0.37004276199999997</v>
      </c>
    </row>
    <row r="9" spans="2:15" ht="40.5" customHeight="1" x14ac:dyDescent="0.25">
      <c r="B9" s="23">
        <v>3</v>
      </c>
      <c r="C9" s="35">
        <v>2018011000994</v>
      </c>
      <c r="D9" s="24" t="s">
        <v>9</v>
      </c>
      <c r="E9" s="44">
        <v>16</v>
      </c>
      <c r="F9" s="44" t="s">
        <v>4</v>
      </c>
      <c r="G9" s="25" t="s">
        <v>10</v>
      </c>
      <c r="H9" s="26">
        <v>6950.4862169999997</v>
      </c>
      <c r="I9" s="26">
        <v>0</v>
      </c>
      <c r="J9" s="29">
        <v>6950.4862169999997</v>
      </c>
      <c r="K9" s="26">
        <v>0</v>
      </c>
      <c r="L9" s="26">
        <v>6950.4862169999997</v>
      </c>
      <c r="M9" s="26">
        <v>5571.2537789999997</v>
      </c>
      <c r="N9" s="27">
        <f t="shared" si="1"/>
        <v>1</v>
      </c>
      <c r="O9" s="28">
        <f t="shared" si="0"/>
        <v>0.80156317199412985</v>
      </c>
    </row>
    <row r="10" spans="2:15" ht="40.5" customHeight="1" x14ac:dyDescent="0.25">
      <c r="B10" s="23">
        <v>4</v>
      </c>
      <c r="C10" s="35">
        <v>2013011000237</v>
      </c>
      <c r="D10" s="24" t="s">
        <v>45</v>
      </c>
      <c r="E10" s="44">
        <v>16</v>
      </c>
      <c r="F10" s="44" t="s">
        <v>4</v>
      </c>
      <c r="G10" s="38" t="s">
        <v>44</v>
      </c>
      <c r="H10" s="39">
        <v>300</v>
      </c>
      <c r="I10" s="39"/>
      <c r="J10" s="40">
        <v>300</v>
      </c>
      <c r="K10" s="39">
        <v>0</v>
      </c>
      <c r="L10" s="39">
        <v>300</v>
      </c>
      <c r="M10" s="39">
        <v>300</v>
      </c>
      <c r="N10" s="45">
        <f t="shared" ref="N10:N11" si="2">+L10/H10</f>
        <v>1</v>
      </c>
      <c r="O10" s="47">
        <f t="shared" ref="O10:O11" si="3">+M10/H10</f>
        <v>1</v>
      </c>
    </row>
    <row r="11" spans="2:15" ht="40.5" customHeight="1" x14ac:dyDescent="0.25">
      <c r="B11" s="23">
        <v>5</v>
      </c>
      <c r="C11" s="35">
        <v>2018011000521</v>
      </c>
      <c r="D11" s="10" t="s">
        <v>11</v>
      </c>
      <c r="E11" s="46">
        <v>16</v>
      </c>
      <c r="F11" s="46" t="s">
        <v>4</v>
      </c>
      <c r="G11" s="38" t="s">
        <v>12</v>
      </c>
      <c r="H11" s="39">
        <v>4633.9250000000002</v>
      </c>
      <c r="I11" s="39">
        <v>0</v>
      </c>
      <c r="J11" s="40">
        <v>4624.2667190000002</v>
      </c>
      <c r="K11" s="39">
        <v>9.6582810000000006</v>
      </c>
      <c r="L11" s="39">
        <v>4624.2667190000002</v>
      </c>
      <c r="M11" s="39">
        <v>2236.8291939999999</v>
      </c>
      <c r="N11" s="45">
        <f t="shared" si="2"/>
        <v>0.99791574507571879</v>
      </c>
      <c r="O11" s="47">
        <f t="shared" si="3"/>
        <v>0.48270725011734111</v>
      </c>
    </row>
    <row r="12" spans="2:15" ht="40.5" customHeight="1" x14ac:dyDescent="0.25">
      <c r="B12" s="23">
        <v>6</v>
      </c>
      <c r="C12" s="35">
        <v>2018011000512</v>
      </c>
      <c r="D12" s="10" t="s">
        <v>42</v>
      </c>
      <c r="E12" s="46">
        <v>16</v>
      </c>
      <c r="F12" s="46" t="s">
        <v>4</v>
      </c>
      <c r="G12" s="38" t="s">
        <v>43</v>
      </c>
      <c r="H12" s="39">
        <v>447.79324400000002</v>
      </c>
      <c r="I12" s="39">
        <v>0</v>
      </c>
      <c r="J12" s="40">
        <v>447.79324300000002</v>
      </c>
      <c r="K12" s="39">
        <v>9.9999999999999995E-7</v>
      </c>
      <c r="L12" s="39">
        <v>447.79324300000002</v>
      </c>
      <c r="M12" s="39">
        <v>447.79324300000002</v>
      </c>
      <c r="N12" s="45">
        <f t="shared" si="1"/>
        <v>0.99999999776682647</v>
      </c>
      <c r="O12" s="47">
        <f t="shared" si="0"/>
        <v>0.99999999776682647</v>
      </c>
    </row>
    <row r="13" spans="2:15" ht="40.5" customHeight="1" thickBot="1" x14ac:dyDescent="0.3">
      <c r="B13" s="48">
        <v>7</v>
      </c>
      <c r="C13" s="49">
        <v>2018011000820</v>
      </c>
      <c r="D13" s="50" t="s">
        <v>47</v>
      </c>
      <c r="E13" s="51">
        <v>16</v>
      </c>
      <c r="F13" s="51" t="s">
        <v>4</v>
      </c>
      <c r="G13" s="36" t="s">
        <v>13</v>
      </c>
      <c r="H13" s="37">
        <v>63352.206756</v>
      </c>
      <c r="I13" s="37">
        <v>0</v>
      </c>
      <c r="J13" s="41">
        <v>62482.836496000004</v>
      </c>
      <c r="K13" s="37">
        <v>869.37025900000003</v>
      </c>
      <c r="L13" s="37">
        <v>62482.836496000004</v>
      </c>
      <c r="M13" s="37">
        <v>42705.357027999999</v>
      </c>
      <c r="N13" s="42">
        <f t="shared" ref="N13" si="4">+L13/H13</f>
        <v>0.98627719057445995</v>
      </c>
      <c r="O13" s="43">
        <f t="shared" ref="O13" si="5">+M13/H13</f>
        <v>0.67409422993707213</v>
      </c>
    </row>
    <row r="14" spans="2:15" ht="40.5" customHeight="1" thickBot="1" x14ac:dyDescent="0.3">
      <c r="B14" s="58" t="s">
        <v>32</v>
      </c>
      <c r="C14" s="59"/>
      <c r="D14" s="59"/>
      <c r="E14" s="59"/>
      <c r="F14" s="59"/>
      <c r="G14" s="60"/>
      <c r="H14" s="32">
        <f>SUM(H7:H13)</f>
        <v>81983.925000000003</v>
      </c>
      <c r="I14" s="32">
        <f t="shared" ref="I14" si="6">SUM(I7:I12)</f>
        <v>0</v>
      </c>
      <c r="J14" s="32">
        <f>SUM(J7:J13)</f>
        <v>81052.178459999996</v>
      </c>
      <c r="K14" s="32">
        <f>SUM(K7:K13)</f>
        <v>931.74653899999998</v>
      </c>
      <c r="L14" s="32">
        <f>SUM(L7:L13)</f>
        <v>81052.178459999996</v>
      </c>
      <c r="M14" s="32">
        <f>SUM(M7:M13)</f>
        <v>53680.924994000001</v>
      </c>
      <c r="N14" s="33">
        <f t="shared" ref="N14" si="7">L14/H14</f>
        <v>0.98863500936311588</v>
      </c>
      <c r="O14" s="34">
        <f t="shared" ref="O14" si="8">M14/H14</f>
        <v>0.65477378637336525</v>
      </c>
    </row>
    <row r="15" spans="2:15" ht="40.5" customHeight="1" x14ac:dyDescent="0.25">
      <c r="K15" s="20"/>
    </row>
    <row r="16" spans="2:15" ht="32.25" customHeight="1" x14ac:dyDescent="0.25">
      <c r="J16" s="19"/>
      <c r="K16" s="20"/>
    </row>
    <row r="17" spans="7:12" ht="15" x14ac:dyDescent="0.25">
      <c r="H17" s="17"/>
    </row>
    <row r="18" spans="7:12" ht="15" x14ac:dyDescent="0.25">
      <c r="K18" s="11"/>
    </row>
    <row r="19" spans="7:12" ht="16.5" customHeight="1" x14ac:dyDescent="0.25">
      <c r="G19" s="12" t="s">
        <v>33</v>
      </c>
      <c r="H19" s="12" t="s">
        <v>15</v>
      </c>
      <c r="I19" s="12" t="s">
        <v>16</v>
      </c>
      <c r="J19" s="12" t="s">
        <v>17</v>
      </c>
      <c r="K19" s="12" t="s">
        <v>18</v>
      </c>
      <c r="L19" s="12" t="s">
        <v>19</v>
      </c>
    </row>
    <row r="20" spans="7:12" ht="15" x14ac:dyDescent="0.25">
      <c r="G20" s="13" t="s">
        <v>34</v>
      </c>
      <c r="H20" s="14">
        <f>+H11+H10</f>
        <v>4933.9250000000002</v>
      </c>
      <c r="I20" s="14">
        <f>+L11+L10</f>
        <v>4924.2667190000002</v>
      </c>
      <c r="J20" s="14">
        <f>+M11+M10</f>
        <v>2536.8291939999999</v>
      </c>
      <c r="K20" s="30">
        <f>I20/H20</f>
        <v>0.99804247510855959</v>
      </c>
      <c r="L20" s="30">
        <f>J20/H20</f>
        <v>0.51416046940316273</v>
      </c>
    </row>
    <row r="21" spans="7:12" ht="15" x14ac:dyDescent="0.25">
      <c r="G21" s="13" t="s">
        <v>35</v>
      </c>
      <c r="H21" s="14">
        <f>+H13</f>
        <v>63352.206756</v>
      </c>
      <c r="I21" s="14">
        <f>+L13</f>
        <v>62482.836496000004</v>
      </c>
      <c r="J21" s="14">
        <f>+M13</f>
        <v>42705.357027999999</v>
      </c>
      <c r="K21" s="30">
        <f t="shared" ref="K21:K23" si="9">I21/H21</f>
        <v>0.98627719057445995</v>
      </c>
      <c r="L21" s="30">
        <f t="shared" ref="L21:L23" si="10">J21/H21</f>
        <v>0.67409422993707213</v>
      </c>
    </row>
    <row r="22" spans="7:12" ht="15" x14ac:dyDescent="0.25">
      <c r="G22" s="13" t="s">
        <v>46</v>
      </c>
      <c r="H22" s="14">
        <f>+H12</f>
        <v>447.79324400000002</v>
      </c>
      <c r="I22" s="14">
        <f>+L12</f>
        <v>447.79324300000002</v>
      </c>
      <c r="J22" s="14">
        <f>+M12</f>
        <v>447.79324300000002</v>
      </c>
      <c r="K22" s="30">
        <f t="shared" ref="K22" si="11">I22/H22</f>
        <v>0.99999999776682647</v>
      </c>
      <c r="L22" s="30">
        <f t="shared" ref="L22" si="12">J22/H22</f>
        <v>0.99999999776682647</v>
      </c>
    </row>
    <row r="23" spans="7:12" ht="15" x14ac:dyDescent="0.25">
      <c r="G23" s="13" t="s">
        <v>36</v>
      </c>
      <c r="H23" s="14">
        <f>+H7+H8+H9</f>
        <v>13250</v>
      </c>
      <c r="I23" s="14">
        <f>+L7+L8+L9</f>
        <v>13197.282002</v>
      </c>
      <c r="J23" s="14">
        <f>+M7+M8+M9</f>
        <v>7990.9455289999996</v>
      </c>
      <c r="K23" s="30">
        <f t="shared" si="9"/>
        <v>0.99602128316981131</v>
      </c>
      <c r="L23" s="30">
        <f t="shared" si="10"/>
        <v>0.60309022860377359</v>
      </c>
    </row>
    <row r="24" spans="7:12" ht="15" x14ac:dyDescent="0.25">
      <c r="G24" s="15" t="s">
        <v>14</v>
      </c>
      <c r="H24" s="16">
        <f>SUM(H20:H23)</f>
        <v>81983.925000000003</v>
      </c>
      <c r="I24" s="16">
        <f>SUM(I20:I23)</f>
        <v>81052.178459999996</v>
      </c>
      <c r="J24" s="16">
        <f>SUM(J20:J23)</f>
        <v>53680.924993999994</v>
      </c>
      <c r="K24" s="31">
        <f>+I24/H24</f>
        <v>0.98863500936311588</v>
      </c>
      <c r="L24" s="31">
        <f>+J24/H24</f>
        <v>0.65477378637336514</v>
      </c>
    </row>
    <row r="25" spans="7:12" ht="15" customHeight="1" x14ac:dyDescent="0.25"/>
    <row r="26" spans="7:12" ht="15" x14ac:dyDescent="0.25">
      <c r="L26" s="17"/>
    </row>
    <row r="27" spans="7:12" ht="15" customHeight="1" x14ac:dyDescent="0.25"/>
    <row r="28" spans="7:12" ht="15" x14ac:dyDescent="0.25"/>
    <row r="29" spans="7:12" ht="15" x14ac:dyDescent="0.25"/>
    <row r="30" spans="7:12" ht="31.5" customHeight="1" x14ac:dyDescent="0.25"/>
    <row r="31" spans="7:12" ht="24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  <row r="147" ht="28.5" customHeight="1" x14ac:dyDescent="0.25"/>
    <row r="148" ht="28.5" customHeight="1" x14ac:dyDescent="0.25"/>
  </sheetData>
  <mergeCells count="8">
    <mergeCell ref="B14:G14"/>
    <mergeCell ref="B2:G3"/>
    <mergeCell ref="H2:O2"/>
    <mergeCell ref="H3:O3"/>
    <mergeCell ref="H4:M4"/>
    <mergeCell ref="N4:O4"/>
    <mergeCell ref="H5:M5"/>
    <mergeCell ref="N5:O5"/>
  </mergeCells>
  <phoneticPr fontId="20" type="noConversion"/>
  <printOptions horizontalCentered="1" verticalCentered="1"/>
  <pageMargins left="0.15748031496062992" right="0.15748031496062992" top="1.0236220472440944" bottom="0.78740157480314965" header="0.35433070866141736" footer="0.35433070866141736"/>
  <pageSetup scale="66" orientation="landscape" horizontalDpi="4294967293" verticalDpi="0" r:id="rId1"/>
  <ignoredErrors>
    <ignoredError sqref="I14 N14:O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Inv_Eje_Dic_2019</vt:lpstr>
      <vt:lpstr>Inv_Eje_Dic_2019!Área_de_impresión</vt:lpstr>
      <vt:lpstr>Inv_Eje_Dic_2019!Títulos_a_imprimir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2020-02-07T21:09:41Z</dcterms:created>
  <dcterms:modified xsi:type="dcterms:W3CDTF">2020-02-07T21:09:46Z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