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 tabRatio="866"/>
  </bookViews>
  <sheets>
    <sheet name="Inv_Eje_Sep_2019 FEAB" sheetId="16" r:id="rId1"/>
  </sheets>
  <definedNames>
    <definedName name="_xlnm.Print_Area" localSheetId="0">'Inv_Eje_Sep_2019 FEAB'!$B$1:$O$12</definedName>
    <definedName name="_xlnm.Print_Titles" localSheetId="0">'Inv_Eje_Sep_2019 FEAB'!$1:$5</definedName>
  </definedNames>
  <calcPr calcId="152511"/>
</workbook>
</file>

<file path=xl/calcChain.xml><?xml version="1.0" encoding="utf-8"?>
<calcChain xmlns="http://schemas.openxmlformats.org/spreadsheetml/2006/main">
  <c r="L22" i="16" l="1"/>
  <c r="L19" i="16"/>
  <c r="L20" i="16"/>
  <c r="L21" i="16"/>
  <c r="L18" i="16"/>
  <c r="J22" i="16"/>
  <c r="I22" i="16"/>
  <c r="K22" i="16"/>
  <c r="K19" i="16"/>
  <c r="K20" i="16"/>
  <c r="K21" i="16"/>
  <c r="K18" i="16"/>
  <c r="J21" i="16"/>
  <c r="I21" i="16"/>
  <c r="J20" i="16"/>
  <c r="I20" i="16"/>
  <c r="H20" i="16"/>
  <c r="H21" i="16"/>
  <c r="J19" i="16"/>
  <c r="I19" i="16"/>
  <c r="H19" i="16"/>
  <c r="J18" i="16"/>
  <c r="I18" i="16"/>
  <c r="H18" i="16"/>
  <c r="I12" i="16"/>
  <c r="J12" i="16"/>
  <c r="K12" i="16"/>
  <c r="L12" i="16"/>
  <c r="M12" i="16"/>
  <c r="H12" i="16"/>
  <c r="N9" i="16" l="1"/>
  <c r="O7" i="16" l="1"/>
  <c r="O9" i="16"/>
  <c r="O10" i="16"/>
  <c r="O11" i="16"/>
  <c r="O6" i="16"/>
  <c r="N7" i="16"/>
  <c r="N10" i="16"/>
  <c r="N11" i="16"/>
  <c r="N6" i="16"/>
  <c r="L24" i="16" l="1"/>
  <c r="O12" i="16"/>
  <c r="N12" i="16"/>
  <c r="H22" i="16"/>
</calcChain>
</file>

<file path=xl/sharedStrings.xml><?xml version="1.0" encoding="utf-8"?>
<sst xmlns="http://schemas.openxmlformats.org/spreadsheetml/2006/main" count="51" uniqueCount="46">
  <si>
    <t>RUBRO</t>
  </si>
  <si>
    <t>REC</t>
  </si>
  <si>
    <t>SIT</t>
  </si>
  <si>
    <t>CDP</t>
  </si>
  <si>
    <t>CSF</t>
  </si>
  <si>
    <t>FORTALECIMIENTO DE LA CAPACIDAD TÉCNICO-CIENTÍFICA DE LOS LABORATORIOS Y GRUPOS DE CRIMINALÍSTICA DE LA FISCALÍA A NIVEL  NACIONAL</t>
  </si>
  <si>
    <t>FORTALECIMIENTO DE LOS SERVICIOS DE TIC EN LA IMPLEMENTACIÓN DE LA ARQUITECTURA INSTITUCIONAL DE LA FISCALÍA A NIVEL  NACIONAL</t>
  </si>
  <si>
    <t>Total</t>
  </si>
  <si>
    <t>Apropiación</t>
  </si>
  <si>
    <t>Compromiso</t>
  </si>
  <si>
    <t>Obligación</t>
  </si>
  <si>
    <t>%Ejec</t>
  </si>
  <si>
    <t>%Efec</t>
  </si>
  <si>
    <t>Nombre</t>
  </si>
  <si>
    <t>Fuente Información SIIF</t>
  </si>
  <si>
    <t>Millones de pesos</t>
  </si>
  <si>
    <t>Porcentajes (%)</t>
  </si>
  <si>
    <t>No. Proy.</t>
  </si>
  <si>
    <t>Código BPIN</t>
  </si>
  <si>
    <t>APROPIACIÓN VIGENTE</t>
  </si>
  <si>
    <t>APROPIACIÓN  BLOQUEADA</t>
  </si>
  <si>
    <t>APROPIACIÓN  DISPONIBLE</t>
  </si>
  <si>
    <t>COMPROMISOS</t>
  </si>
  <si>
    <t>OBLIGACIONES</t>
  </si>
  <si>
    <t>C-2901-0800-5</t>
  </si>
  <si>
    <t>TOTAL INVERSIÓN</t>
  </si>
  <si>
    <t>Componente de Inversión</t>
  </si>
  <si>
    <t>Infraestructura Física</t>
  </si>
  <si>
    <t>Informática</t>
  </si>
  <si>
    <t>Policías Judiciales</t>
  </si>
  <si>
    <t>PROYECTOS DE INVERSION 2019</t>
  </si>
  <si>
    <t>C-2901-0800-4</t>
  </si>
  <si>
    <t>FORTALECIMIENTO Y MODERNIZACIÓN TECNOLÓGICA DE LA POLICÍA JUDICIAL DE LA FGN PARA LA INVESTIGACIÓN PENAL A NIVEL ACIONAL</t>
  </si>
  <si>
    <t>C-2999-0800-2</t>
  </si>
  <si>
    <t>CONSTRUCCIÓN , OPERACIÓN Y MANTENIMIENTO DE LA SEDE NIVEL CENTRAL II - PALOQUEMAO  BOGOTÁ - [PREVIO CONCEPTO DNP]</t>
  </si>
  <si>
    <t>C-2999-0800-3</t>
  </si>
  <si>
    <t>C-2999-0800-4</t>
  </si>
  <si>
    <t>FORTALECIMIENTO DEL CONOCIMIENTO Y  COMPETENCIAS DE LOS SERVIDORES DE LA FISCALÍA GENERAL DE LA NACIÓN BOGOTÁ</t>
  </si>
  <si>
    <t>C-2999-0800-5</t>
  </si>
  <si>
    <t>MEJORAMIENTO DE LA INFRAESTRUCTURA FÍSICA DE LA FISCALÍA A NIVEL NACIONAL</t>
  </si>
  <si>
    <t xml:space="preserve">FEAB -  Unidad Ejecutora: 29-04-00 FONDO ESPECIAL PARA LA ADMINISTRACIÓN DE BIENES DE LA FISCALIA </t>
  </si>
  <si>
    <t>% Ejecución con respecto al compromiso</t>
  </si>
  <si>
    <t>% Ejecución con respecto a la Obligación</t>
  </si>
  <si>
    <t>AVANCE CORRESPONDIENTE A 30 DE SEPTIEMBRE DE 2019</t>
  </si>
  <si>
    <t>Ejecución Presupuestal con Corte al 30 Septiembre de 2019</t>
  </si>
  <si>
    <t>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</si>
</sst>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64" formatCode="00"/>
    <numFmt numFmtId="165" formatCode="_-* #,##0\ _€_-;\-* #,##0\ _€_-;_-* &quot;-&quot;\ _€_-;_-@_-"/>
    <numFmt numFmtId="166" formatCode="_-* #,##0.00\ _€_-;\-* #,##0.00\ _€_-;_-* &quot;-&quot;\ _€_-;_-@_-"/>
    <numFmt numFmtId="167" formatCode="_-* #,##0.0\ _€_-;\-* #,##0.0\ _€_-;_-* &quot;-&quot;\ _€_-;_-@_-"/>
    <numFmt numFmtId="168" formatCode="_-* #,##0.0_-;\-* #,##0.0_-;_-* &quot;-&quot;?_-;_-@_-"/>
  </numFmts>
  <fonts count="2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9" fontId="4" fillId="0" borderId="0" applyFont="0" applyFill="0" applyBorder="0" applyAlignment="0" applyProtection="0"/>
    <xf numFmtId="0" fontId="3" fillId="0" borderId="0"/>
    <xf numFmtId="164" fontId="8" fillId="0" borderId="0" applyFill="0">
      <alignment horizontal="center" vertical="center" wrapText="1"/>
    </xf>
    <xf numFmtId="0" fontId="3" fillId="2" borderId="0" applyNumberFormat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</cellStyleXfs>
  <cellXfs count="52">
    <xf numFmtId="0" fontId="0" fillId="0" borderId="0" xfId="0" applyFont="1" applyFill="1" applyBorder="1"/>
    <xf numFmtId="0" fontId="1" fillId="0" borderId="0" xfId="7" applyAlignment="1">
      <alignment horizontal="justify" vertical="center"/>
    </xf>
    <xf numFmtId="0" fontId="13" fillId="7" borderId="11" xfId="7" applyNumberFormat="1" applyFont="1" applyFill="1" applyBorder="1" applyAlignment="1">
      <alignment horizontal="center" vertical="center" wrapText="1"/>
    </xf>
    <xf numFmtId="0" fontId="6" fillId="5" borderId="11" xfId="7" applyFont="1" applyFill="1" applyBorder="1" applyAlignment="1">
      <alignment horizontal="center" vertical="center" wrapText="1"/>
    </xf>
    <xf numFmtId="0" fontId="6" fillId="5" borderId="12" xfId="7" applyNumberFormat="1" applyFont="1" applyFill="1" applyBorder="1" applyAlignment="1">
      <alignment horizontal="center" vertical="center" wrapText="1"/>
    </xf>
    <xf numFmtId="0" fontId="14" fillId="5" borderId="12" xfId="7" applyNumberFormat="1" applyFont="1" applyFill="1" applyBorder="1" applyAlignment="1">
      <alignment horizontal="center" vertical="center" wrapText="1"/>
    </xf>
    <xf numFmtId="0" fontId="7" fillId="7" borderId="12" xfId="7" applyNumberFormat="1" applyFont="1" applyFill="1" applyBorder="1" applyAlignment="1">
      <alignment horizontal="center" vertical="center" wrapText="1"/>
    </xf>
    <xf numFmtId="0" fontId="12" fillId="5" borderId="12" xfId="7" applyNumberFormat="1" applyFont="1" applyFill="1" applyBorder="1" applyAlignment="1">
      <alignment horizontal="center" vertical="center" wrapText="1"/>
    </xf>
    <xf numFmtId="0" fontId="12" fillId="5" borderId="12" xfId="7" applyFont="1" applyFill="1" applyBorder="1" applyAlignment="1">
      <alignment horizontal="center" vertical="center" wrapText="1"/>
    </xf>
    <xf numFmtId="0" fontId="12" fillId="5" borderId="13" xfId="7" applyFont="1" applyFill="1" applyBorder="1" applyAlignment="1">
      <alignment horizontal="center" vertical="center" wrapText="1"/>
    </xf>
    <xf numFmtId="168" fontId="1" fillId="0" borderId="0" xfId="7" applyNumberFormat="1" applyAlignment="1">
      <alignment horizontal="justify" vertical="center"/>
    </xf>
    <xf numFmtId="0" fontId="9" fillId="8" borderId="1" xfId="10" applyFont="1" applyFill="1" applyBorder="1" applyAlignment="1">
      <alignment horizontal="center" vertical="center"/>
    </xf>
    <xf numFmtId="0" fontId="16" fillId="0" borderId="1" xfId="10" applyBorder="1" applyAlignment="1">
      <alignment horizontal="justify" vertical="center"/>
    </xf>
    <xf numFmtId="166" fontId="16" fillId="0" borderId="1" xfId="10" applyNumberFormat="1" applyBorder="1" applyAlignment="1">
      <alignment horizontal="right" vertical="center"/>
    </xf>
    <xf numFmtId="0" fontId="9" fillId="9" borderId="1" xfId="10" applyFont="1" applyFill="1" applyBorder="1" applyAlignment="1">
      <alignment horizontal="justify" vertical="center"/>
    </xf>
    <xf numFmtId="166" fontId="9" fillId="9" borderId="1" xfId="10" applyNumberFormat="1" applyFont="1" applyFill="1" applyBorder="1" applyAlignment="1">
      <alignment horizontal="justify" vertical="center"/>
    </xf>
    <xf numFmtId="43" fontId="1" fillId="0" borderId="0" xfId="7" applyNumberFormat="1" applyAlignment="1">
      <alignment horizontal="justify" vertical="center"/>
    </xf>
    <xf numFmtId="167" fontId="1" fillId="0" borderId="0" xfId="7" applyNumberFormat="1" applyAlignment="1">
      <alignment horizontal="justify" vertical="center"/>
    </xf>
    <xf numFmtId="165" fontId="1" fillId="0" borderId="0" xfId="7" applyNumberFormat="1" applyAlignment="1">
      <alignment horizontal="justify" vertical="center"/>
    </xf>
    <xf numFmtId="165" fontId="6" fillId="3" borderId="14" xfId="8" applyFont="1" applyFill="1" applyBorder="1" applyAlignment="1">
      <alignment vertical="center" wrapText="1"/>
    </xf>
    <xf numFmtId="1" fontId="5" fillId="3" borderId="2" xfId="7" applyNumberFormat="1" applyFont="1" applyFill="1" applyBorder="1" applyAlignment="1">
      <alignment horizontal="left" vertical="center" wrapText="1" indent="1"/>
    </xf>
    <xf numFmtId="0" fontId="5" fillId="3" borderId="2" xfId="7" applyNumberFormat="1" applyFont="1" applyFill="1" applyBorder="1" applyAlignment="1">
      <alignment horizontal="left" vertical="center" wrapText="1" indent="1"/>
    </xf>
    <xf numFmtId="0" fontId="5" fillId="3" borderId="2" xfId="7" applyNumberFormat="1" applyFont="1" applyFill="1" applyBorder="1" applyAlignment="1">
      <alignment horizontal="center" vertical="center" wrapText="1"/>
    </xf>
    <xf numFmtId="166" fontId="11" fillId="3" borderId="2" xfId="8" applyNumberFormat="1" applyFont="1" applyFill="1" applyBorder="1" applyAlignment="1">
      <alignment horizontal="right" vertical="center" wrapText="1"/>
    </xf>
    <xf numFmtId="10" fontId="15" fillId="3" borderId="2" xfId="7" applyNumberFormat="1" applyFont="1" applyFill="1" applyBorder="1" applyAlignment="1">
      <alignment horizontal="center" vertical="center" wrapText="1"/>
    </xf>
    <xf numFmtId="10" fontId="15" fillId="3" borderId="15" xfId="7" applyNumberFormat="1" applyFont="1" applyFill="1" applyBorder="1" applyAlignment="1">
      <alignment horizontal="center" vertical="center" wrapText="1"/>
    </xf>
    <xf numFmtId="165" fontId="6" fillId="3" borderId="16" xfId="8" applyFont="1" applyFill="1" applyBorder="1" applyAlignment="1">
      <alignment vertical="center" wrapText="1"/>
    </xf>
    <xf numFmtId="0" fontId="5" fillId="3" borderId="1" xfId="7" applyNumberFormat="1" applyFont="1" applyFill="1" applyBorder="1" applyAlignment="1">
      <alignment horizontal="left" vertical="center" wrapText="1" indent="1"/>
    </xf>
    <xf numFmtId="165" fontId="11" fillId="3" borderId="1" xfId="8" applyNumberFormat="1" applyFont="1" applyFill="1" applyBorder="1" applyAlignment="1">
      <alignment horizontal="right" vertical="center" wrapText="1"/>
    </xf>
    <xf numFmtId="166" fontId="11" fillId="3" borderId="1" xfId="8" applyNumberFormat="1" applyFont="1" applyFill="1" applyBorder="1" applyAlignment="1">
      <alignment horizontal="right" vertical="center" wrapText="1"/>
    </xf>
    <xf numFmtId="166" fontId="10" fillId="4" borderId="19" xfId="8" applyNumberFormat="1" applyFont="1" applyFill="1" applyBorder="1" applyAlignment="1">
      <alignment horizontal="center" vertical="center" wrapText="1"/>
    </xf>
    <xf numFmtId="10" fontId="10" fillId="4" borderId="19" xfId="7" applyNumberFormat="1" applyFont="1" applyFill="1" applyBorder="1" applyAlignment="1">
      <alignment horizontal="center" vertical="center" wrapText="1"/>
    </xf>
    <xf numFmtId="10" fontId="10" fillId="4" borderId="20" xfId="7" applyNumberFormat="1" applyFont="1" applyFill="1" applyBorder="1" applyAlignment="1">
      <alignment horizontal="center" vertical="center" wrapText="1"/>
    </xf>
    <xf numFmtId="0" fontId="5" fillId="3" borderId="3" xfId="7" applyNumberFormat="1" applyFont="1" applyFill="1" applyBorder="1" applyAlignment="1">
      <alignment vertical="center" wrapText="1"/>
    </xf>
    <xf numFmtId="0" fontId="5" fillId="3" borderId="1" xfId="7" applyNumberFormat="1" applyFont="1" applyFill="1" applyBorder="1" applyAlignment="1">
      <alignment vertical="center" wrapText="1"/>
    </xf>
    <xf numFmtId="0" fontId="5" fillId="3" borderId="4" xfId="7" applyNumberFormat="1" applyFont="1" applyFill="1" applyBorder="1" applyAlignment="1">
      <alignment vertical="center" wrapText="1"/>
    </xf>
    <xf numFmtId="10" fontId="9" fillId="9" borderId="1" xfId="1" applyNumberFormat="1" applyFont="1" applyFill="1" applyBorder="1" applyAlignment="1">
      <alignment horizontal="right" vertical="center"/>
    </xf>
    <xf numFmtId="10" fontId="1" fillId="0" borderId="1" xfId="1" applyNumberFormat="1" applyFont="1" applyBorder="1" applyAlignment="1">
      <alignment horizontal="right" vertical="center"/>
    </xf>
    <xf numFmtId="0" fontId="10" fillId="4" borderId="21" xfId="7" applyNumberFormat="1" applyFont="1" applyFill="1" applyBorder="1" applyAlignment="1">
      <alignment horizontal="center" vertical="center" wrapText="1"/>
    </xf>
    <xf numFmtId="0" fontId="10" fillId="4" borderId="17" xfId="7" applyNumberFormat="1" applyFont="1" applyFill="1" applyBorder="1" applyAlignment="1">
      <alignment horizontal="center" vertical="center" wrapText="1"/>
    </xf>
    <xf numFmtId="0" fontId="10" fillId="4" borderId="18" xfId="7" applyNumberFormat="1" applyFont="1" applyFill="1" applyBorder="1" applyAlignment="1">
      <alignment horizontal="center" vertical="center" wrapText="1"/>
    </xf>
    <xf numFmtId="0" fontId="6" fillId="6" borderId="8" xfId="7" applyFont="1" applyFill="1" applyBorder="1" applyAlignment="1">
      <alignment horizontal="center" vertical="center" wrapText="1"/>
    </xf>
    <xf numFmtId="0" fontId="6" fillId="6" borderId="9" xfId="7" applyFont="1" applyFill="1" applyBorder="1" applyAlignment="1">
      <alignment horizontal="center" vertical="center" wrapText="1"/>
    </xf>
    <xf numFmtId="0" fontId="6" fillId="6" borderId="10" xfId="7" applyFont="1" applyFill="1" applyBorder="1" applyAlignment="1">
      <alignment horizontal="center" vertical="center" wrapText="1"/>
    </xf>
    <xf numFmtId="0" fontId="17" fillId="0" borderId="0" xfId="7" applyFont="1" applyAlignment="1">
      <alignment horizontal="justify" vertical="center" wrapText="1"/>
    </xf>
    <xf numFmtId="0" fontId="17" fillId="0" borderId="0" xfId="7" applyFont="1" applyAlignment="1">
      <alignment horizontal="justify" vertical="center"/>
    </xf>
    <xf numFmtId="0" fontId="18" fillId="0" borderId="0" xfId="7" applyFont="1" applyBorder="1" applyAlignment="1">
      <alignment horizontal="center" vertical="center"/>
    </xf>
    <xf numFmtId="0" fontId="19" fillId="0" borderId="0" xfId="7" applyFont="1" applyBorder="1" applyAlignment="1">
      <alignment horizontal="center" vertical="center"/>
    </xf>
    <xf numFmtId="0" fontId="11" fillId="5" borderId="5" xfId="7" applyFont="1" applyFill="1" applyBorder="1" applyAlignment="1">
      <alignment horizontal="center" vertical="center"/>
    </xf>
    <xf numFmtId="0" fontId="11" fillId="5" borderId="6" xfId="7" applyFont="1" applyFill="1" applyBorder="1" applyAlignment="1">
      <alignment horizontal="center" vertical="center"/>
    </xf>
    <xf numFmtId="0" fontId="12" fillId="5" borderId="6" xfId="7" applyFont="1" applyFill="1" applyBorder="1" applyAlignment="1">
      <alignment horizontal="center" vertical="center" wrapText="1"/>
    </xf>
    <xf numFmtId="0" fontId="12" fillId="5" borderId="7" xfId="7" applyFont="1" applyFill="1" applyBorder="1" applyAlignment="1">
      <alignment horizontal="center" vertical="center" wrapText="1"/>
    </xf>
  </cellXfs>
  <cellStyles count="11">
    <cellStyle name="40% - Énfasis2 2" xfId="4"/>
    <cellStyle name="Millares [0] 2" xfId="6"/>
    <cellStyle name="Millares [0] 2 2" xfId="8"/>
    <cellStyle name="Millares 3" xfId="9"/>
    <cellStyle name="Nivel 1,2.3,5,6,9" xfId="3"/>
    <cellStyle name="Normal" xfId="0" builtinId="0"/>
    <cellStyle name="Normal 2" xfId="5"/>
    <cellStyle name="Normal 2 2" xfId="2"/>
    <cellStyle name="Normal 2 3" xfId="10"/>
    <cellStyle name="Normal 3" xfId="7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'Inv_Eje_Sep_2019 FEAB'!$H$17</c:f>
              <c:strCache>
                <c:ptCount val="1"/>
                <c:pt idx="0">
                  <c:v>Apropiación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'Inv_Eje_Sep_2019 FEAB'!$G$18:$G$21</c:f>
              <c:strCache>
                <c:ptCount val="4"/>
                <c:pt idx="0">
                  <c:v>Infraestructura Física</c:v>
                </c:pt>
                <c:pt idx="1">
                  <c:v>Informática</c:v>
                </c:pt>
                <c:pt idx="2">
                  <c:v>Capacitación</c:v>
                </c:pt>
                <c:pt idx="3">
                  <c:v>Policías Judiciales</c:v>
                </c:pt>
              </c:strCache>
            </c:strRef>
          </c:cat>
          <c:val>
            <c:numRef>
              <c:f>'Inv_Eje_Sep_2019 FEAB'!$H$18:$H$21</c:f>
              <c:numCache>
                <c:formatCode>_-* #,##0.00\ _€_-;\-* #,##0.00\ _€_-;_-* "-"\ _€_-;_-@_-</c:formatCode>
                <c:ptCount val="4"/>
                <c:pt idx="0">
                  <c:v>17877.566188000001</c:v>
                </c:pt>
                <c:pt idx="1">
                  <c:v>13175.227056</c:v>
                </c:pt>
                <c:pt idx="2">
                  <c:v>4652.2067559999996</c:v>
                </c:pt>
                <c:pt idx="3">
                  <c:v>12750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B9-481E-AD68-0C704BF09EC9}"/>
            </c:ext>
          </c:extLst>
        </c:ser>
        <c:ser>
          <c:idx val="1"/>
          <c:order val="1"/>
          <c:tx>
            <c:strRef>
              <c:f>'Inv_Eje_Sep_2019 FEAB'!$I$17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'Inv_Eje_Sep_2019 FEAB'!$G$18:$G$21</c:f>
              <c:strCache>
                <c:ptCount val="4"/>
                <c:pt idx="0">
                  <c:v>Infraestructura Física</c:v>
                </c:pt>
                <c:pt idx="1">
                  <c:v>Informática</c:v>
                </c:pt>
                <c:pt idx="2">
                  <c:v>Capacitación</c:v>
                </c:pt>
                <c:pt idx="3">
                  <c:v>Policías Judiciales</c:v>
                </c:pt>
              </c:strCache>
            </c:strRef>
          </c:cat>
          <c:val>
            <c:numRef>
              <c:f>'Inv_Eje_Sep_2019 FEAB'!$I$18:$I$21</c:f>
              <c:numCache>
                <c:formatCode>_-* #,##0.00\ _€_-;\-* #,##0.00\ _€_-;_-* "-"\ _€_-;_-@_-</c:formatCode>
                <c:ptCount val="4"/>
                <c:pt idx="0">
                  <c:v>3057.6642400000001</c:v>
                </c:pt>
                <c:pt idx="1">
                  <c:v>937.77878799999996</c:v>
                </c:pt>
                <c:pt idx="2">
                  <c:v>3570.3211139999999</c:v>
                </c:pt>
                <c:pt idx="3">
                  <c:v>8023.1215680000005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AB9-481E-AD68-0C704BF09EC9}"/>
            </c:ext>
          </c:extLst>
        </c:ser>
        <c:ser>
          <c:idx val="2"/>
          <c:order val="2"/>
          <c:tx>
            <c:strRef>
              <c:f>'Inv_Eje_Sep_2019 FEAB'!$J$17</c:f>
              <c:strCache>
                <c:ptCount val="1"/>
                <c:pt idx="0">
                  <c:v>Obligación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'Inv_Eje_Sep_2019 FEAB'!$G$18:$G$21</c:f>
              <c:strCache>
                <c:ptCount val="4"/>
                <c:pt idx="0">
                  <c:v>Infraestructura Física</c:v>
                </c:pt>
                <c:pt idx="1">
                  <c:v>Informática</c:v>
                </c:pt>
                <c:pt idx="2">
                  <c:v>Capacitación</c:v>
                </c:pt>
                <c:pt idx="3">
                  <c:v>Policías Judiciales</c:v>
                </c:pt>
              </c:strCache>
            </c:strRef>
          </c:cat>
          <c:val>
            <c:numRef>
              <c:f>'Inv_Eje_Sep_2019 FEAB'!$J$18:$J$21</c:f>
              <c:numCache>
                <c:formatCode>_-* #,##0.00\ _€_-;\-* #,##0.00\ _€_-;_-* "-"\ _€_-;_-@_-</c:formatCode>
                <c:ptCount val="4"/>
                <c:pt idx="0">
                  <c:v>722.689076</c:v>
                </c:pt>
                <c:pt idx="1">
                  <c:v>746.79044999999996</c:v>
                </c:pt>
                <c:pt idx="2">
                  <c:v>601.72786299999996</c:v>
                </c:pt>
                <c:pt idx="3">
                  <c:v>2456.118892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AB9-481E-AD68-0C704BF09EC9}"/>
            </c:ext>
          </c:extLst>
        </c:ser>
        <c:ser>
          <c:idx val="3"/>
          <c:order val="3"/>
          <c:tx>
            <c:strRef>
              <c:f>'Inv_Eje_Sep_2019 FEAB'!$K$17</c:f>
              <c:strCache>
                <c:ptCount val="1"/>
                <c:pt idx="0">
                  <c:v>%Ejec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'Inv_Eje_Sep_2019 FEAB'!$G$18:$G$21</c:f>
              <c:strCache>
                <c:ptCount val="4"/>
                <c:pt idx="0">
                  <c:v>Infraestructura Física</c:v>
                </c:pt>
                <c:pt idx="1">
                  <c:v>Informática</c:v>
                </c:pt>
                <c:pt idx="2">
                  <c:v>Capacitación</c:v>
                </c:pt>
                <c:pt idx="3">
                  <c:v>Policías Judiciales</c:v>
                </c:pt>
              </c:strCache>
            </c:strRef>
          </c:cat>
          <c:val>
            <c:numRef>
              <c:f>'Inv_Eje_Sep_2019 FEAB'!$K$18:$K$21</c:f>
              <c:numCache>
                <c:formatCode>0.00%</c:formatCode>
                <c:ptCount val="4"/>
                <c:pt idx="0">
                  <c:v>0.1710335852120857</c:v>
                </c:pt>
                <c:pt idx="1">
                  <c:v>7.117742897439748E-2</c:v>
                </c:pt>
                <c:pt idx="2">
                  <c:v>0.76744678412998724</c:v>
                </c:pt>
                <c:pt idx="3">
                  <c:v>0.62926443670588239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AB9-481E-AD68-0C704BF09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7741008"/>
        <c:axId val="257741400"/>
      </c:barChart>
      <c:lineChart>
        <c:grouping val="standard"/>
        <c:varyColors val="0"/>
        <c:ser>
          <c:idx val="4"/>
          <c:order val="4"/>
          <c:tx>
            <c:strRef>
              <c:f>'Inv_Eje_Sep_2019 FEAB'!$L$17</c:f>
              <c:strCache>
                <c:ptCount val="1"/>
                <c:pt idx="0">
                  <c:v>%Efec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'Inv_Eje_Sep_2019 FEAB'!$G$18:$G$21</c:f>
              <c:strCache>
                <c:ptCount val="4"/>
                <c:pt idx="0">
                  <c:v>Infraestructura Física</c:v>
                </c:pt>
                <c:pt idx="1">
                  <c:v>Informática</c:v>
                </c:pt>
                <c:pt idx="2">
                  <c:v>Capacitación</c:v>
                </c:pt>
                <c:pt idx="3">
                  <c:v>Policías Judiciales</c:v>
                </c:pt>
              </c:strCache>
            </c:strRef>
          </c:cat>
          <c:val>
            <c:numRef>
              <c:f>'Inv_Eje_Sep_2019 FEAB'!$L$18:$L$21</c:f>
              <c:numCache>
                <c:formatCode>0.00%</c:formatCode>
                <c:ptCount val="4"/>
                <c:pt idx="0">
                  <c:v>4.0424354657687817E-2</c:v>
                </c:pt>
                <c:pt idx="1">
                  <c:v>5.6681410257739089E-2</c:v>
                </c:pt>
                <c:pt idx="2">
                  <c:v>0.12934245930147995</c:v>
                </c:pt>
                <c:pt idx="3">
                  <c:v>0.19263677584313726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AB9-481E-AD68-0C704BF09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742184"/>
        <c:axId val="257741792"/>
      </c:lineChart>
      <c:catAx>
        <c:axId val="25774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7741400"/>
        <c:crosses val="autoZero"/>
        <c:auto val="1"/>
        <c:lblAlgn val="ctr"/>
        <c:lblOffset val="100"/>
        <c:noMultiLvlLbl val="0"/>
      </c:catAx>
      <c:valAx>
        <c:axId val="257741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Millones de pesos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0\ _€_-;\-* #,##0.00\ _€_-;_-* &quot;-&quot;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7741008"/>
        <c:crosses val="autoZero"/>
        <c:crossBetween val="between"/>
      </c:valAx>
      <c:valAx>
        <c:axId val="257741792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7742184"/>
        <c:crosses val="max"/>
        <c:crossBetween val="between"/>
      </c:valAx>
      <c:catAx>
        <c:axId val="257742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577417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2</xdr:row>
      <xdr:rowOff>28575</xdr:rowOff>
    </xdr:from>
    <xdr:to>
      <xdr:col>3</xdr:col>
      <xdr:colOff>914399</xdr:colOff>
      <xdr:row>3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809625"/>
          <a:ext cx="1485899" cy="419100"/>
        </a:xfrm>
        <a:prstGeom prst="rect">
          <a:avLst/>
        </a:prstGeom>
      </xdr:spPr>
    </xdr:pic>
    <xdr:clientData/>
  </xdr:twoCellAnchor>
  <xdr:twoCellAnchor>
    <xdr:from>
      <xdr:col>6</xdr:col>
      <xdr:colOff>47624</xdr:colOff>
      <xdr:row>24</xdr:row>
      <xdr:rowOff>14287</xdr:rowOff>
    </xdr:from>
    <xdr:to>
      <xdr:col>10</xdr:col>
      <xdr:colOff>9525</xdr:colOff>
      <xdr:row>33</xdr:row>
      <xdr:rowOff>257175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46"/>
  <sheetViews>
    <sheetView showGridLines="0" tabSelected="1" workbookViewId="0">
      <selection activeCell="N22" sqref="N22"/>
    </sheetView>
  </sheetViews>
  <sheetFormatPr baseColWidth="10" defaultRowHeight="80.25" customHeight="1" x14ac:dyDescent="0.25"/>
  <cols>
    <col min="1" max="1" width="3.28515625" style="1" customWidth="1"/>
    <col min="2" max="2" width="5.7109375" style="1" customWidth="1"/>
    <col min="3" max="3" width="14.42578125" style="1" customWidth="1"/>
    <col min="4" max="4" width="15.5703125" style="1" customWidth="1"/>
    <col min="5" max="5" width="4.5703125" style="1" bestFit="1" customWidth="1"/>
    <col min="6" max="6" width="3.85546875" style="1" bestFit="1" customWidth="1"/>
    <col min="7" max="7" width="47" style="1" customWidth="1"/>
    <col min="8" max="8" width="15.28515625" style="1" customWidth="1"/>
    <col min="9" max="9" width="11.7109375" style="1" bestFit="1" customWidth="1"/>
    <col min="10" max="10" width="12.85546875" style="1" customWidth="1"/>
    <col min="11" max="11" width="14.85546875" style="1" customWidth="1"/>
    <col min="12" max="12" width="18.85546875" style="1" customWidth="1"/>
    <col min="13" max="13" width="13.85546875" style="1" customWidth="1"/>
    <col min="14" max="15" width="13.140625" style="1" customWidth="1"/>
    <col min="16" max="16384" width="11.42578125" style="1"/>
  </cols>
  <sheetData>
    <row r="1" spans="2:15" ht="26.25" customHeight="1" x14ac:dyDescent="0.25">
      <c r="B1" s="44" t="s">
        <v>40</v>
      </c>
      <c r="C1" s="45"/>
      <c r="D1" s="45"/>
      <c r="E1" s="45"/>
      <c r="F1" s="45"/>
      <c r="G1" s="45"/>
      <c r="H1" s="46" t="s">
        <v>30</v>
      </c>
      <c r="I1" s="46"/>
      <c r="J1" s="46"/>
      <c r="K1" s="46"/>
      <c r="L1" s="46"/>
      <c r="M1" s="46"/>
      <c r="N1" s="46"/>
      <c r="O1" s="46"/>
    </row>
    <row r="2" spans="2:15" ht="35.25" customHeight="1" thickBot="1" x14ac:dyDescent="0.3">
      <c r="B2" s="45"/>
      <c r="C2" s="45"/>
      <c r="D2" s="45"/>
      <c r="E2" s="45"/>
      <c r="F2" s="45"/>
      <c r="G2" s="45"/>
      <c r="H2" s="47" t="s">
        <v>43</v>
      </c>
      <c r="I2" s="47"/>
      <c r="J2" s="47"/>
      <c r="K2" s="47"/>
      <c r="L2" s="47"/>
      <c r="M2" s="47"/>
      <c r="N2" s="47"/>
      <c r="O2" s="47"/>
    </row>
    <row r="3" spans="2:15" ht="22.5" customHeight="1" x14ac:dyDescent="0.25">
      <c r="H3" s="48" t="s">
        <v>14</v>
      </c>
      <c r="I3" s="49"/>
      <c r="J3" s="49"/>
      <c r="K3" s="49"/>
      <c r="L3" s="49"/>
      <c r="M3" s="49"/>
      <c r="N3" s="50" t="s">
        <v>44</v>
      </c>
      <c r="O3" s="51"/>
    </row>
    <row r="4" spans="2:15" ht="19.5" customHeight="1" thickBot="1" x14ac:dyDescent="0.3">
      <c r="H4" s="41" t="s">
        <v>15</v>
      </c>
      <c r="I4" s="42"/>
      <c r="J4" s="42"/>
      <c r="K4" s="42"/>
      <c r="L4" s="42"/>
      <c r="M4" s="42"/>
      <c r="N4" s="42" t="s">
        <v>16</v>
      </c>
      <c r="O4" s="43"/>
    </row>
    <row r="5" spans="2:15" ht="35.25" customHeight="1" thickBot="1" x14ac:dyDescent="0.3">
      <c r="B5" s="2" t="s">
        <v>17</v>
      </c>
      <c r="C5" s="3" t="s">
        <v>18</v>
      </c>
      <c r="D5" s="4" t="s">
        <v>0</v>
      </c>
      <c r="E5" s="5" t="s">
        <v>1</v>
      </c>
      <c r="F5" s="5" t="s">
        <v>2</v>
      </c>
      <c r="G5" s="6" t="s">
        <v>13</v>
      </c>
      <c r="H5" s="7" t="s">
        <v>19</v>
      </c>
      <c r="I5" s="7" t="s">
        <v>20</v>
      </c>
      <c r="J5" s="7" t="s">
        <v>3</v>
      </c>
      <c r="K5" s="7" t="s">
        <v>21</v>
      </c>
      <c r="L5" s="7" t="s">
        <v>22</v>
      </c>
      <c r="M5" s="7" t="s">
        <v>23</v>
      </c>
      <c r="N5" s="8" t="s">
        <v>41</v>
      </c>
      <c r="O5" s="9" t="s">
        <v>42</v>
      </c>
    </row>
    <row r="6" spans="2:15" ht="40.5" customHeight="1" x14ac:dyDescent="0.25">
      <c r="B6" s="19">
        <v>1</v>
      </c>
      <c r="C6" s="20">
        <v>2018011000817</v>
      </c>
      <c r="D6" s="21" t="s">
        <v>31</v>
      </c>
      <c r="E6" s="22">
        <v>26</v>
      </c>
      <c r="F6" s="22" t="s">
        <v>4</v>
      </c>
      <c r="G6" s="35" t="s">
        <v>5</v>
      </c>
      <c r="H6" s="23">
        <v>6375</v>
      </c>
      <c r="I6" s="23">
        <v>0</v>
      </c>
      <c r="J6" s="23">
        <v>6120.8321310000001</v>
      </c>
      <c r="K6" s="23">
        <v>254.167869</v>
      </c>
      <c r="L6" s="23">
        <v>5656.4327780000003</v>
      </c>
      <c r="M6" s="23">
        <v>436.05288999999999</v>
      </c>
      <c r="N6" s="24">
        <f>+L6/H6</f>
        <v>0.88728357301960792</v>
      </c>
      <c r="O6" s="25">
        <f>+M6/H6</f>
        <v>6.8400453333333333E-2</v>
      </c>
    </row>
    <row r="7" spans="2:15" ht="40.5" customHeight="1" x14ac:dyDescent="0.25">
      <c r="B7" s="26">
        <v>2</v>
      </c>
      <c r="C7" s="20">
        <v>2018011000994</v>
      </c>
      <c r="D7" s="21" t="s">
        <v>24</v>
      </c>
      <c r="E7" s="22">
        <v>26</v>
      </c>
      <c r="F7" s="22" t="s">
        <v>4</v>
      </c>
      <c r="G7" s="33" t="s">
        <v>32</v>
      </c>
      <c r="H7" s="29">
        <v>6375</v>
      </c>
      <c r="I7" s="28"/>
      <c r="J7" s="29">
        <v>6221.2599010000004</v>
      </c>
      <c r="K7" s="29">
        <v>153.74009899999999</v>
      </c>
      <c r="L7" s="29">
        <v>2366.6887900000002</v>
      </c>
      <c r="M7" s="29">
        <v>2020.066002</v>
      </c>
      <c r="N7" s="24">
        <f t="shared" ref="N7:N11" si="0">+L7/H7</f>
        <v>0.37124530039215686</v>
      </c>
      <c r="O7" s="25">
        <f t="shared" ref="O7:O11" si="1">+M7/H7</f>
        <v>0.3168730983529412</v>
      </c>
    </row>
    <row r="8" spans="2:15" ht="40.5" customHeight="1" x14ac:dyDescent="0.25">
      <c r="B8" s="26">
        <v>3</v>
      </c>
      <c r="C8" s="20">
        <v>2018011000523</v>
      </c>
      <c r="D8" s="27" t="s">
        <v>33</v>
      </c>
      <c r="E8" s="22">
        <v>26</v>
      </c>
      <c r="F8" s="22" t="s">
        <v>4</v>
      </c>
      <c r="G8" s="33" t="s">
        <v>34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4">
        <v>0</v>
      </c>
      <c r="O8" s="25">
        <v>0</v>
      </c>
    </row>
    <row r="9" spans="2:15" ht="40.5" customHeight="1" x14ac:dyDescent="0.25">
      <c r="B9" s="19">
        <v>4</v>
      </c>
      <c r="C9" s="20">
        <v>2018011000820</v>
      </c>
      <c r="D9" s="27" t="s">
        <v>35</v>
      </c>
      <c r="E9" s="22">
        <v>26</v>
      </c>
      <c r="F9" s="22" t="s">
        <v>4</v>
      </c>
      <c r="G9" s="34" t="s">
        <v>6</v>
      </c>
      <c r="H9" s="29">
        <v>13175.227056</v>
      </c>
      <c r="I9" s="29">
        <v>0</v>
      </c>
      <c r="J9" s="29">
        <v>7937.7787879999996</v>
      </c>
      <c r="K9" s="29">
        <v>489.65502400000003</v>
      </c>
      <c r="L9" s="29">
        <v>937.77878799999996</v>
      </c>
      <c r="M9" s="29">
        <v>746.79044999999996</v>
      </c>
      <c r="N9" s="24">
        <f>+L9/H9</f>
        <v>7.117742897439748E-2</v>
      </c>
      <c r="O9" s="25">
        <f t="shared" si="1"/>
        <v>5.6681410257739089E-2</v>
      </c>
    </row>
    <row r="10" spans="2:15" ht="40.5" customHeight="1" x14ac:dyDescent="0.25">
      <c r="B10" s="19">
        <v>5</v>
      </c>
      <c r="C10" s="20">
        <v>2018011000512</v>
      </c>
      <c r="D10" s="27" t="s">
        <v>36</v>
      </c>
      <c r="E10" s="22">
        <v>26</v>
      </c>
      <c r="F10" s="22" t="s">
        <v>4</v>
      </c>
      <c r="G10" s="34" t="s">
        <v>37</v>
      </c>
      <c r="H10" s="29">
        <v>4652.2067559999996</v>
      </c>
      <c r="I10" s="29"/>
      <c r="J10" s="29">
        <v>3570.3211139999999</v>
      </c>
      <c r="K10" s="29">
        <v>1081.885642</v>
      </c>
      <c r="L10" s="29">
        <v>3570.3211139999999</v>
      </c>
      <c r="M10" s="29">
        <v>601.72786299999996</v>
      </c>
      <c r="N10" s="24">
        <f t="shared" si="0"/>
        <v>0.76744678412998724</v>
      </c>
      <c r="O10" s="25">
        <f t="shared" si="1"/>
        <v>0.12934245930147995</v>
      </c>
    </row>
    <row r="11" spans="2:15" ht="40.5" customHeight="1" x14ac:dyDescent="0.25">
      <c r="B11" s="26">
        <v>6</v>
      </c>
      <c r="C11" s="20">
        <v>2018011000521</v>
      </c>
      <c r="D11" s="27" t="s">
        <v>38</v>
      </c>
      <c r="E11" s="22">
        <v>26</v>
      </c>
      <c r="F11" s="22" t="s">
        <v>4</v>
      </c>
      <c r="G11" s="34" t="s">
        <v>39</v>
      </c>
      <c r="H11" s="29">
        <v>17877.566188000001</v>
      </c>
      <c r="I11" s="29">
        <v>0</v>
      </c>
      <c r="J11" s="29">
        <v>3121.6680959999999</v>
      </c>
      <c r="K11" s="29">
        <v>14755.898091999999</v>
      </c>
      <c r="L11" s="29">
        <v>3057.6642400000001</v>
      </c>
      <c r="M11" s="29">
        <v>722.689076</v>
      </c>
      <c r="N11" s="24">
        <f t="shared" si="0"/>
        <v>0.1710335852120857</v>
      </c>
      <c r="O11" s="25">
        <f t="shared" si="1"/>
        <v>4.0424354657687817E-2</v>
      </c>
    </row>
    <row r="12" spans="2:15" ht="40.5" customHeight="1" thickBot="1" x14ac:dyDescent="0.3">
      <c r="B12" s="38" t="s">
        <v>25</v>
      </c>
      <c r="C12" s="39"/>
      <c r="D12" s="39"/>
      <c r="E12" s="39"/>
      <c r="F12" s="39"/>
      <c r="G12" s="40"/>
      <c r="H12" s="30">
        <f>SUM(H6:H11)</f>
        <v>48455</v>
      </c>
      <c r="I12" s="30">
        <f t="shared" ref="I12:M12" si="2">SUM(I6:I11)</f>
        <v>0</v>
      </c>
      <c r="J12" s="30">
        <f t="shared" si="2"/>
        <v>26971.86003</v>
      </c>
      <c r="K12" s="30">
        <f t="shared" si="2"/>
        <v>16735.346726</v>
      </c>
      <c r="L12" s="30">
        <f t="shared" si="2"/>
        <v>15588.88571</v>
      </c>
      <c r="M12" s="30">
        <f t="shared" si="2"/>
        <v>4527.3262809999997</v>
      </c>
      <c r="N12" s="31">
        <f t="shared" ref="N12" si="3">L12/H12</f>
        <v>0.32171882592095757</v>
      </c>
      <c r="O12" s="32">
        <f t="shared" ref="O12" si="4">M12/H12</f>
        <v>9.3433624620782169E-2</v>
      </c>
    </row>
    <row r="13" spans="2:15" ht="40.5" customHeight="1" x14ac:dyDescent="0.25">
      <c r="K13" s="18"/>
    </row>
    <row r="14" spans="2:15" ht="32.25" customHeight="1" x14ac:dyDescent="0.25">
      <c r="J14" s="17"/>
      <c r="K14" s="18"/>
    </row>
    <row r="15" spans="2:15" ht="15" x14ac:dyDescent="0.25">
      <c r="H15" s="16"/>
    </row>
    <row r="16" spans="2:15" ht="15" x14ac:dyDescent="0.25">
      <c r="K16" s="10"/>
    </row>
    <row r="17" spans="7:12" ht="16.5" customHeight="1" x14ac:dyDescent="0.25">
      <c r="G17" s="11" t="s">
        <v>26</v>
      </c>
      <c r="H17" s="11" t="s">
        <v>8</v>
      </c>
      <c r="I17" s="11" t="s">
        <v>9</v>
      </c>
      <c r="J17" s="11" t="s">
        <v>10</v>
      </c>
      <c r="K17" s="11" t="s">
        <v>11</v>
      </c>
      <c r="L17" s="11" t="s">
        <v>12</v>
      </c>
    </row>
    <row r="18" spans="7:12" ht="15" x14ac:dyDescent="0.25">
      <c r="G18" s="12" t="s">
        <v>27</v>
      </c>
      <c r="H18" s="13">
        <f>+H11</f>
        <v>17877.566188000001</v>
      </c>
      <c r="I18" s="13">
        <f>+L11</f>
        <v>3057.6642400000001</v>
      </c>
      <c r="J18" s="13">
        <f>+M11</f>
        <v>722.689076</v>
      </c>
      <c r="K18" s="37">
        <f>I18/H18</f>
        <v>0.1710335852120857</v>
      </c>
      <c r="L18" s="37">
        <f>+J18/H18</f>
        <v>4.0424354657687817E-2</v>
      </c>
    </row>
    <row r="19" spans="7:12" ht="15" x14ac:dyDescent="0.25">
      <c r="G19" s="12" t="s">
        <v>28</v>
      </c>
      <c r="H19" s="13">
        <f>+H9</f>
        <v>13175.227056</v>
      </c>
      <c r="I19" s="13">
        <f>+L9</f>
        <v>937.77878799999996</v>
      </c>
      <c r="J19" s="13">
        <f>+M9</f>
        <v>746.79044999999996</v>
      </c>
      <c r="K19" s="37">
        <f t="shared" ref="K19:K21" si="5">I19/H19</f>
        <v>7.117742897439748E-2</v>
      </c>
      <c r="L19" s="37">
        <f t="shared" ref="L19:L21" si="6">+J19/H19</f>
        <v>5.6681410257739089E-2</v>
      </c>
    </row>
    <row r="20" spans="7:12" ht="15" x14ac:dyDescent="0.25">
      <c r="G20" s="12" t="s">
        <v>45</v>
      </c>
      <c r="H20" s="13">
        <f>+H10</f>
        <v>4652.2067559999996</v>
      </c>
      <c r="I20" s="13">
        <f>+L10</f>
        <v>3570.3211139999999</v>
      </c>
      <c r="J20" s="13">
        <f>+M10</f>
        <v>601.72786299999996</v>
      </c>
      <c r="K20" s="37">
        <f t="shared" si="5"/>
        <v>0.76744678412998724</v>
      </c>
      <c r="L20" s="37">
        <f t="shared" si="6"/>
        <v>0.12934245930147995</v>
      </c>
    </row>
    <row r="21" spans="7:12" ht="15" x14ac:dyDescent="0.25">
      <c r="G21" s="12" t="s">
        <v>29</v>
      </c>
      <c r="H21" s="13">
        <f>+H6+H7</f>
        <v>12750</v>
      </c>
      <c r="I21" s="13">
        <f>+L6+L7</f>
        <v>8023.1215680000005</v>
      </c>
      <c r="J21" s="13">
        <f>+M6+M7</f>
        <v>2456.118892</v>
      </c>
      <c r="K21" s="37">
        <f t="shared" si="5"/>
        <v>0.62926443670588239</v>
      </c>
      <c r="L21" s="37">
        <f t="shared" si="6"/>
        <v>0.19263677584313726</v>
      </c>
    </row>
    <row r="22" spans="7:12" ht="15" x14ac:dyDescent="0.25">
      <c r="G22" s="14" t="s">
        <v>7</v>
      </c>
      <c r="H22" s="15">
        <f>SUM(H18:H21)</f>
        <v>48455</v>
      </c>
      <c r="I22" s="15">
        <f>SUM(I18:I21)</f>
        <v>15588.88571</v>
      </c>
      <c r="J22" s="15">
        <f>SUM(J18:J21)</f>
        <v>4527.3262809999997</v>
      </c>
      <c r="K22" s="36">
        <f>+I22/H22</f>
        <v>0.32171882592095757</v>
      </c>
      <c r="L22" s="36">
        <f>+J22/H22</f>
        <v>9.3433624620782169E-2</v>
      </c>
    </row>
    <row r="23" spans="7:12" ht="15" customHeight="1" x14ac:dyDescent="0.25"/>
    <row r="24" spans="7:12" ht="15" x14ac:dyDescent="0.25">
      <c r="L24" s="16">
        <f>+I22-L12</f>
        <v>0</v>
      </c>
    </row>
    <row r="25" spans="7:12" ht="15" customHeight="1" x14ac:dyDescent="0.25"/>
    <row r="26" spans="7:12" ht="15" x14ac:dyDescent="0.25"/>
    <row r="27" spans="7:12" ht="15" x14ac:dyDescent="0.25"/>
    <row r="28" spans="7:12" ht="31.5" customHeight="1" x14ac:dyDescent="0.25"/>
    <row r="29" spans="7:12" ht="24" customHeight="1" x14ac:dyDescent="0.25"/>
    <row r="30" spans="7:12" ht="28.5" customHeight="1" x14ac:dyDescent="0.25"/>
    <row r="31" spans="7:12" ht="28.5" customHeight="1" x14ac:dyDescent="0.25"/>
    <row r="32" spans="7:12" ht="28.5" customHeight="1" x14ac:dyDescent="0.25"/>
    <row r="33" ht="28.5" customHeight="1" x14ac:dyDescent="0.25"/>
    <row r="34" ht="28.5" customHeight="1" x14ac:dyDescent="0.25"/>
    <row r="35" ht="28.5" customHeight="1" x14ac:dyDescent="0.25"/>
    <row r="36" ht="28.5" customHeight="1" x14ac:dyDescent="0.25"/>
    <row r="37" ht="28.5" customHeight="1" x14ac:dyDescent="0.25"/>
    <row r="38" ht="28.5" customHeight="1" x14ac:dyDescent="0.25"/>
    <row r="39" ht="28.5" customHeight="1" x14ac:dyDescent="0.25"/>
    <row r="40" ht="28.5" customHeight="1" x14ac:dyDescent="0.25"/>
    <row r="41" ht="28.5" customHeight="1" x14ac:dyDescent="0.25"/>
    <row r="42" ht="28.5" customHeight="1" x14ac:dyDescent="0.25"/>
    <row r="43" ht="28.5" customHeight="1" x14ac:dyDescent="0.25"/>
    <row r="44" ht="28.5" customHeight="1" x14ac:dyDescent="0.25"/>
    <row r="45" ht="28.5" customHeight="1" x14ac:dyDescent="0.25"/>
    <row r="46" ht="28.5" customHeight="1" x14ac:dyDescent="0.25"/>
    <row r="47" ht="28.5" customHeight="1" x14ac:dyDescent="0.25"/>
    <row r="48" ht="28.5" customHeight="1" x14ac:dyDescent="0.25"/>
    <row r="49" ht="28.5" customHeight="1" x14ac:dyDescent="0.25"/>
    <row r="50" ht="28.5" customHeight="1" x14ac:dyDescent="0.25"/>
    <row r="51" ht="28.5" customHeight="1" x14ac:dyDescent="0.25"/>
    <row r="52" ht="28.5" customHeight="1" x14ac:dyDescent="0.25"/>
    <row r="53" ht="28.5" customHeight="1" x14ac:dyDescent="0.25"/>
    <row r="54" ht="28.5" customHeight="1" x14ac:dyDescent="0.25"/>
    <row r="55" ht="28.5" customHeight="1" x14ac:dyDescent="0.25"/>
    <row r="56" ht="28.5" customHeight="1" x14ac:dyDescent="0.25"/>
    <row r="57" ht="28.5" customHeight="1" x14ac:dyDescent="0.25"/>
    <row r="58" ht="28.5" customHeight="1" x14ac:dyDescent="0.25"/>
    <row r="59" ht="28.5" customHeight="1" x14ac:dyDescent="0.25"/>
    <row r="60" ht="28.5" customHeight="1" x14ac:dyDescent="0.25"/>
    <row r="61" ht="28.5" customHeight="1" x14ac:dyDescent="0.25"/>
    <row r="62" ht="28.5" customHeight="1" x14ac:dyDescent="0.25"/>
    <row r="63" ht="28.5" customHeight="1" x14ac:dyDescent="0.25"/>
    <row r="64" ht="28.5" customHeight="1" x14ac:dyDescent="0.25"/>
    <row r="65" ht="28.5" customHeight="1" x14ac:dyDescent="0.25"/>
    <row r="66" ht="28.5" customHeight="1" x14ac:dyDescent="0.25"/>
    <row r="67" ht="28.5" customHeight="1" x14ac:dyDescent="0.25"/>
    <row r="68" ht="28.5" customHeight="1" x14ac:dyDescent="0.25"/>
    <row r="69" ht="28.5" customHeight="1" x14ac:dyDescent="0.25"/>
    <row r="70" ht="28.5" customHeight="1" x14ac:dyDescent="0.25"/>
    <row r="71" ht="28.5" customHeight="1" x14ac:dyDescent="0.25"/>
    <row r="72" ht="28.5" customHeight="1" x14ac:dyDescent="0.25"/>
    <row r="73" ht="28.5" customHeight="1" x14ac:dyDescent="0.25"/>
    <row r="74" ht="28.5" customHeight="1" x14ac:dyDescent="0.25"/>
    <row r="75" ht="28.5" customHeight="1" x14ac:dyDescent="0.25"/>
    <row r="76" ht="28.5" customHeight="1" x14ac:dyDescent="0.25"/>
    <row r="77" ht="28.5" customHeight="1" x14ac:dyDescent="0.25"/>
    <row r="78" ht="28.5" customHeight="1" x14ac:dyDescent="0.25"/>
    <row r="79" ht="28.5" customHeight="1" x14ac:dyDescent="0.25"/>
    <row r="80" ht="28.5" customHeight="1" x14ac:dyDescent="0.25"/>
    <row r="81" ht="28.5" customHeight="1" x14ac:dyDescent="0.25"/>
    <row r="82" ht="28.5" customHeight="1" x14ac:dyDescent="0.25"/>
    <row r="83" ht="28.5" customHeight="1" x14ac:dyDescent="0.25"/>
    <row r="84" ht="28.5" customHeight="1" x14ac:dyDescent="0.25"/>
    <row r="85" ht="28.5" customHeight="1" x14ac:dyDescent="0.25"/>
    <row r="86" ht="28.5" customHeight="1" x14ac:dyDescent="0.25"/>
    <row r="87" ht="28.5" customHeight="1" x14ac:dyDescent="0.25"/>
    <row r="88" ht="28.5" customHeight="1" x14ac:dyDescent="0.25"/>
    <row r="89" ht="28.5" customHeight="1" x14ac:dyDescent="0.25"/>
    <row r="90" ht="28.5" customHeight="1" x14ac:dyDescent="0.25"/>
    <row r="91" ht="28.5" customHeight="1" x14ac:dyDescent="0.25"/>
    <row r="92" ht="28.5" customHeight="1" x14ac:dyDescent="0.25"/>
    <row r="93" ht="28.5" customHeight="1" x14ac:dyDescent="0.25"/>
    <row r="94" ht="28.5" customHeight="1" x14ac:dyDescent="0.25"/>
    <row r="95" ht="28.5" customHeight="1" x14ac:dyDescent="0.25"/>
    <row r="96" ht="28.5" customHeight="1" x14ac:dyDescent="0.25"/>
    <row r="97" ht="28.5" customHeight="1" x14ac:dyDescent="0.25"/>
    <row r="98" ht="28.5" customHeight="1" x14ac:dyDescent="0.25"/>
    <row r="99" ht="28.5" customHeight="1" x14ac:dyDescent="0.25"/>
    <row r="100" ht="28.5" customHeight="1" x14ac:dyDescent="0.25"/>
    <row r="101" ht="28.5" customHeight="1" x14ac:dyDescent="0.25"/>
    <row r="102" ht="28.5" customHeight="1" x14ac:dyDescent="0.25"/>
    <row r="103" ht="28.5" customHeight="1" x14ac:dyDescent="0.25"/>
    <row r="104" ht="28.5" customHeight="1" x14ac:dyDescent="0.25"/>
    <row r="105" ht="28.5" customHeight="1" x14ac:dyDescent="0.25"/>
    <row r="106" ht="28.5" customHeight="1" x14ac:dyDescent="0.25"/>
    <row r="107" ht="28.5" customHeight="1" x14ac:dyDescent="0.25"/>
    <row r="108" ht="28.5" customHeight="1" x14ac:dyDescent="0.25"/>
    <row r="109" ht="28.5" customHeight="1" x14ac:dyDescent="0.25"/>
    <row r="110" ht="28.5" customHeight="1" x14ac:dyDescent="0.25"/>
    <row r="111" ht="28.5" customHeight="1" x14ac:dyDescent="0.25"/>
    <row r="112" ht="28.5" customHeight="1" x14ac:dyDescent="0.25"/>
    <row r="113" ht="28.5" customHeight="1" x14ac:dyDescent="0.25"/>
    <row r="114" ht="28.5" customHeight="1" x14ac:dyDescent="0.25"/>
    <row r="115" ht="28.5" customHeight="1" x14ac:dyDescent="0.25"/>
    <row r="116" ht="28.5" customHeight="1" x14ac:dyDescent="0.25"/>
    <row r="117" ht="28.5" customHeight="1" x14ac:dyDescent="0.25"/>
    <row r="118" ht="28.5" customHeight="1" x14ac:dyDescent="0.25"/>
    <row r="119" ht="28.5" customHeight="1" x14ac:dyDescent="0.25"/>
    <row r="120" ht="28.5" customHeight="1" x14ac:dyDescent="0.25"/>
    <row r="121" ht="28.5" customHeight="1" x14ac:dyDescent="0.25"/>
    <row r="122" ht="28.5" customHeight="1" x14ac:dyDescent="0.25"/>
    <row r="123" ht="28.5" customHeight="1" x14ac:dyDescent="0.25"/>
    <row r="124" ht="28.5" customHeight="1" x14ac:dyDescent="0.25"/>
    <row r="125" ht="28.5" customHeight="1" x14ac:dyDescent="0.25"/>
    <row r="126" ht="28.5" customHeight="1" x14ac:dyDescent="0.25"/>
    <row r="127" ht="28.5" customHeight="1" x14ac:dyDescent="0.25"/>
    <row r="128" ht="28.5" customHeight="1" x14ac:dyDescent="0.25"/>
    <row r="129" ht="28.5" customHeight="1" x14ac:dyDescent="0.25"/>
    <row r="130" ht="28.5" customHeight="1" x14ac:dyDescent="0.25"/>
    <row r="131" ht="28.5" customHeight="1" x14ac:dyDescent="0.25"/>
    <row r="132" ht="28.5" customHeight="1" x14ac:dyDescent="0.25"/>
    <row r="133" ht="28.5" customHeight="1" x14ac:dyDescent="0.25"/>
    <row r="134" ht="28.5" customHeight="1" x14ac:dyDescent="0.25"/>
    <row r="135" ht="28.5" customHeight="1" x14ac:dyDescent="0.25"/>
    <row r="136" ht="28.5" customHeight="1" x14ac:dyDescent="0.25"/>
    <row r="137" ht="28.5" customHeight="1" x14ac:dyDescent="0.25"/>
    <row r="138" ht="28.5" customHeight="1" x14ac:dyDescent="0.25"/>
    <row r="139" ht="28.5" customHeight="1" x14ac:dyDescent="0.25"/>
    <row r="140" ht="28.5" customHeight="1" x14ac:dyDescent="0.25"/>
    <row r="141" ht="28.5" customHeight="1" x14ac:dyDescent="0.25"/>
    <row r="142" ht="28.5" customHeight="1" x14ac:dyDescent="0.25"/>
    <row r="143" ht="28.5" customHeight="1" x14ac:dyDescent="0.25"/>
    <row r="144" ht="28.5" customHeight="1" x14ac:dyDescent="0.25"/>
    <row r="145" ht="28.5" customHeight="1" x14ac:dyDescent="0.25"/>
    <row r="146" ht="28.5" customHeight="1" x14ac:dyDescent="0.25"/>
  </sheetData>
  <mergeCells count="8">
    <mergeCell ref="B12:G12"/>
    <mergeCell ref="H4:M4"/>
    <mergeCell ref="N4:O4"/>
    <mergeCell ref="B1:G2"/>
    <mergeCell ref="H1:O1"/>
    <mergeCell ref="H2:O2"/>
    <mergeCell ref="H3:M3"/>
    <mergeCell ref="N3:O3"/>
  </mergeCells>
  <printOptions horizontalCentered="1"/>
  <pageMargins left="0.15748031496062992" right="0.15748031496062992" top="1.0236220472440944" bottom="0.78740157480314965" header="0.35433070866141736" footer="0.35433070866141736"/>
  <pageSetup scale="52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Inv_Eje_Sep_2019 FEAB</vt:lpstr>
      <vt:lpstr>'Inv_Eje_Sep_2019 FEAB'!Área_de_impresión</vt:lpstr>
      <vt:lpstr>'Inv_Eje_Sep_2019 FEAB'!Títulos_a_imprimir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2019-10-08T22:06:35Z</dcterms:created>
  <dcterms:modified xsi:type="dcterms:W3CDTF">2019-10-08T22:06:42Z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