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gencia 2019\Inversion\Informes\Informes Trimestrales para WEB\II Trimestre\"/>
    </mc:Choice>
  </mc:AlternateContent>
  <bookViews>
    <workbookView xWindow="0" yWindow="0" windowWidth="24000" windowHeight="9435" tabRatio="866"/>
  </bookViews>
  <sheets>
    <sheet name="Inv_Eje_Jun_2019 FEAB" sheetId="16" r:id="rId1"/>
  </sheets>
  <definedNames>
    <definedName name="_xlnm.Print_Area" localSheetId="0">'Inv_Eje_Jun_2019 FEAB'!$B$1:$O$12</definedName>
    <definedName name="_xlnm.Print_Titles" localSheetId="0">'Inv_Eje_Jun_2019 FEAB'!$1:$5</definedName>
  </definedNames>
  <calcPr calcId="152511"/>
</workbook>
</file>

<file path=xl/calcChain.xml><?xml version="1.0" encoding="utf-8"?>
<calcChain xmlns="http://schemas.openxmlformats.org/spreadsheetml/2006/main">
  <c r="N9" i="16" l="1"/>
  <c r="O7" i="16" l="1"/>
  <c r="O8" i="16"/>
  <c r="O9" i="16"/>
  <c r="O10" i="16"/>
  <c r="O11" i="16"/>
  <c r="O6" i="16"/>
  <c r="N7" i="16"/>
  <c r="N8" i="16"/>
  <c r="N10" i="16"/>
  <c r="N11" i="16"/>
  <c r="N6" i="16"/>
  <c r="K12" i="16"/>
  <c r="J19" i="16" l="1"/>
  <c r="J18" i="16"/>
  <c r="I20" i="16"/>
  <c r="I19" i="16"/>
  <c r="I18" i="16"/>
  <c r="H20" i="16"/>
  <c r="H19" i="16"/>
  <c r="H18" i="16"/>
  <c r="M12" i="16"/>
  <c r="L12" i="16"/>
  <c r="J12" i="16"/>
  <c r="H12" i="16"/>
  <c r="I12" i="16"/>
  <c r="J21" i="16" l="1"/>
  <c r="L18" i="16"/>
  <c r="I21" i="16"/>
  <c r="L23" i="16" s="1"/>
  <c r="K19" i="16"/>
  <c r="K20" i="16"/>
  <c r="L20" i="16"/>
  <c r="O12" i="16"/>
  <c r="N12" i="16"/>
  <c r="L19" i="16"/>
  <c r="K18" i="16"/>
  <c r="H21" i="16"/>
  <c r="K21" i="16" l="1"/>
  <c r="L21" i="16"/>
</calcChain>
</file>

<file path=xl/sharedStrings.xml><?xml version="1.0" encoding="utf-8"?>
<sst xmlns="http://schemas.openxmlformats.org/spreadsheetml/2006/main" count="50" uniqueCount="45">
  <si>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</si>
  <si>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</si>
  <si>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</si>
  <si>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</si>
  <si>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</si>
  <si>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</si>
  <si>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</si>
  <si>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</si>
  <si>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</si>
  <si>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</si>
  <si>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</si>
  <si>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</si>
  <si>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</si>
  <si>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</si>
  <si>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</si>
  <si>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</si>
  <si>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</si>
  <si>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</si>
  <si>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</si>
  <si>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</si>
  <si>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</si>
  <si>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</si>
  <si>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</si>
  <si>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</si>
  <si>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C-2901-0800-5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</si>
  <si>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</si>
  <si>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</si>
  <si>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</si>
  <si>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</si>
  <si>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</si>
  <si>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</si>
  <si>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C-2901-0800-4</t>
  </si>
  <si>
    <t>FORTALECIMIENTO Y MODERNIZACIÓN TECNOLÓGICA DE LA POLICÍA JUDICIAL DE LA FGN PARA LA INVESTIGACIÓN PENAL A NIVEL ACIONAL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</si>
  <si>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</si>
  <si>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</si>
  <si>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</si>
  <si>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</si>
  <si>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</si>
  <si>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</si>
  <si>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</si>
  <si>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</si>
  <si>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AVANCE CORRESPONDIENTE A 30 DE JUNIO DE 2019</t>
  </si>
  <si>
    <t>Ejecución Presupuestal con Corte al 30 Junio de 2019</t>
  </si>
  <si>
    <t>% Ejecución con respecto al compromiso</t>
  </si>
  <si>
    <t>% Ejecución con respecto a la Obligación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</si>
</sst>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4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5" fontId="11" fillId="3" borderId="2" xfId="8" applyNumberFormat="1" applyFont="1" applyFill="1" applyBorder="1" applyAlignment="1">
      <alignment horizontal="right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67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'Inv_Eje_Jun_2019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'Inv_Eje_Jun_2019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'Inv_Eje_Jun_2019 FEAB'!$H$18:$H$20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13793.508812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'Inv_Eje_Jun_2019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'Inv_Eje_Jun_2019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'Inv_Eje_Jun_2019 FEAB'!$I$18:$I$20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3440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'Inv_Eje_Jun_2019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'Inv_Eje_Jun_2019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'Inv_Eje_Jun_2019 FEAB'!$J$18:$J$20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746.79044999999996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'Inv_Eje_Jun_2019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'Inv_Eje_Jun_2019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'Inv_Eje_Jun_2019 FEAB'!$K$18:$K$20</c:f>
              <c:numCache>
                <c:formatCode>0%</c:formatCode>
                <c:ptCount val="3"/>
                <c:pt idx="0">
                  <c:v>0</c:v>
                </c:pt>
                <c:pt idx="1">
                  <c:v>0.24939267063122386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495760"/>
        <c:axId val="87499024"/>
      </c:barChart>
      <c:lineChart>
        <c:grouping val="standard"/>
        <c:varyColors val="0"/>
        <c:ser>
          <c:idx val="4"/>
          <c:order val="4"/>
          <c:tx>
            <c:strRef>
              <c:f>'Inv_Eje_Jun_2019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'Inv_Eje_Jun_2019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'Inv_Eje_Jun_2019 FEAB'!$L$18:$L$20</c:f>
              <c:numCache>
                <c:formatCode>0%</c:formatCode>
                <c:ptCount val="3"/>
                <c:pt idx="0">
                  <c:v>0</c:v>
                </c:pt>
                <c:pt idx="1">
                  <c:v>5.4140716490521351E-2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6848"/>
        <c:axId val="87496304"/>
      </c:lineChart>
      <c:catAx>
        <c:axId val="8749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499024"/>
        <c:crosses val="autoZero"/>
        <c:auto val="1"/>
        <c:lblAlgn val="ctr"/>
        <c:lblOffset val="100"/>
        <c:noMultiLvlLbl val="0"/>
      </c:catAx>
      <c:valAx>
        <c:axId val="8749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495760"/>
        <c:crosses val="autoZero"/>
        <c:crossBetween val="between"/>
      </c:valAx>
      <c:valAx>
        <c:axId val="8749630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496848"/>
        <c:crosses val="max"/>
        <c:crossBetween val="between"/>
      </c:valAx>
      <c:catAx>
        <c:axId val="87496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74963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5"/>
  <sheetViews>
    <sheetView showGridLines="0" tabSelected="1" workbookViewId="0">
      <selection activeCell="N12" sqref="N12"/>
    </sheetView>
  </sheetViews>
  <sheetFormatPr baseColWidth="10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6" t="s">
        <v>40</v>
      </c>
      <c r="C1" s="47"/>
      <c r="D1" s="47"/>
      <c r="E1" s="47"/>
      <c r="F1" s="47"/>
      <c r="G1" s="47"/>
      <c r="H1" s="48" t="s">
        <v>30</v>
      </c>
      <c r="I1" s="48"/>
      <c r="J1" s="48"/>
      <c r="K1" s="48"/>
      <c r="L1" s="48"/>
      <c r="M1" s="48"/>
      <c r="N1" s="48"/>
      <c r="O1" s="48"/>
    </row>
    <row r="2" spans="2:15" ht="35.25" customHeight="1" thickBot="1" x14ac:dyDescent="0.3">
      <c r="B2" s="47"/>
      <c r="C2" s="47"/>
      <c r="D2" s="47"/>
      <c r="E2" s="47"/>
      <c r="F2" s="47"/>
      <c r="G2" s="47"/>
      <c r="H2" s="49" t="s">
        <v>41</v>
      </c>
      <c r="I2" s="49"/>
      <c r="J2" s="49"/>
      <c r="K2" s="49"/>
      <c r="L2" s="49"/>
      <c r="M2" s="49"/>
      <c r="N2" s="49"/>
      <c r="O2" s="49"/>
    </row>
    <row r="3" spans="2:15" ht="22.5" customHeight="1" x14ac:dyDescent="0.25">
      <c r="H3" s="50" t="s">
        <v>14</v>
      </c>
      <c r="I3" s="51"/>
      <c r="J3" s="51"/>
      <c r="K3" s="51"/>
      <c r="L3" s="51"/>
      <c r="M3" s="51"/>
      <c r="N3" s="52" t="s">
        <v>42</v>
      </c>
      <c r="O3" s="53"/>
    </row>
    <row r="4" spans="2:15" ht="19.5" customHeight="1" thickBot="1" x14ac:dyDescent="0.3">
      <c r="H4" s="43" t="s">
        <v>15</v>
      </c>
      <c r="I4" s="44"/>
      <c r="J4" s="44"/>
      <c r="K4" s="44"/>
      <c r="L4" s="44"/>
      <c r="M4" s="44"/>
      <c r="N4" s="44" t="s">
        <v>16</v>
      </c>
      <c r="O4" s="45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43</v>
      </c>
      <c r="O5" s="9" t="s">
        <v>44</v>
      </c>
    </row>
    <row r="6" spans="2:15" ht="40.5" customHeight="1" x14ac:dyDescent="0.25">
      <c r="B6" s="21">
        <v>1</v>
      </c>
      <c r="C6" s="22">
        <v>2018011000817</v>
      </c>
      <c r="D6" s="23" t="s">
        <v>31</v>
      </c>
      <c r="E6" s="24">
        <v>26</v>
      </c>
      <c r="F6" s="24" t="s">
        <v>4</v>
      </c>
      <c r="G6" s="39" t="s">
        <v>5</v>
      </c>
      <c r="H6" s="25">
        <v>6375</v>
      </c>
      <c r="I6" s="26">
        <v>0</v>
      </c>
      <c r="J6" s="25">
        <v>4948</v>
      </c>
      <c r="K6" s="25">
        <v>1426</v>
      </c>
      <c r="L6" s="25">
        <v>3555</v>
      </c>
      <c r="M6" s="26">
        <v>0</v>
      </c>
      <c r="N6" s="27">
        <f>+L6/H6</f>
        <v>0.55764705882352938</v>
      </c>
      <c r="O6" s="28">
        <f>+M6/H6</f>
        <v>0</v>
      </c>
    </row>
    <row r="7" spans="2:15" ht="40.5" customHeight="1" x14ac:dyDescent="0.25">
      <c r="B7" s="29">
        <v>2</v>
      </c>
      <c r="C7" s="22">
        <v>2018011000994</v>
      </c>
      <c r="D7" s="23" t="s">
        <v>24</v>
      </c>
      <c r="E7" s="24">
        <v>26</v>
      </c>
      <c r="F7" s="24" t="s">
        <v>4</v>
      </c>
      <c r="G7" s="37" t="s">
        <v>32</v>
      </c>
      <c r="H7" s="31">
        <v>6375</v>
      </c>
      <c r="I7" s="31"/>
      <c r="J7" s="31">
        <v>2273</v>
      </c>
      <c r="K7" s="31">
        <v>4102</v>
      </c>
      <c r="L7" s="31">
        <v>2021</v>
      </c>
      <c r="M7" s="31">
        <v>0</v>
      </c>
      <c r="N7" s="27">
        <f t="shared" ref="N7:N11" si="0">+L7/H7</f>
        <v>0.31701960784313726</v>
      </c>
      <c r="O7" s="28">
        <f t="shared" ref="O7:O11" si="1">+M7/H7</f>
        <v>0</v>
      </c>
    </row>
    <row r="8" spans="2:15" ht="40.5" customHeight="1" x14ac:dyDescent="0.25">
      <c r="B8" s="29">
        <v>3</v>
      </c>
      <c r="C8" s="22">
        <v>2018011000523</v>
      </c>
      <c r="D8" s="30" t="s">
        <v>33</v>
      </c>
      <c r="E8" s="24">
        <v>26</v>
      </c>
      <c r="F8" s="24" t="s">
        <v>4</v>
      </c>
      <c r="G8" s="37" t="s">
        <v>34</v>
      </c>
      <c r="H8" s="31">
        <v>17611.491188</v>
      </c>
      <c r="I8" s="32">
        <v>0</v>
      </c>
      <c r="J8" s="31">
        <v>0</v>
      </c>
      <c r="K8" s="31">
        <v>0</v>
      </c>
      <c r="L8" s="31">
        <v>0</v>
      </c>
      <c r="M8" s="31">
        <v>0</v>
      </c>
      <c r="N8" s="27">
        <f t="shared" si="0"/>
        <v>0</v>
      </c>
      <c r="O8" s="28">
        <f t="shared" si="1"/>
        <v>0</v>
      </c>
    </row>
    <row r="9" spans="2:15" ht="40.5" customHeight="1" x14ac:dyDescent="0.25">
      <c r="B9" s="21">
        <v>4</v>
      </c>
      <c r="C9" s="22">
        <v>2018011000820</v>
      </c>
      <c r="D9" s="30" t="s">
        <v>35</v>
      </c>
      <c r="E9" s="24">
        <v>26</v>
      </c>
      <c r="F9" s="24" t="s">
        <v>4</v>
      </c>
      <c r="G9" s="38" t="s">
        <v>6</v>
      </c>
      <c r="H9" s="31">
        <v>8427.4338119999993</v>
      </c>
      <c r="I9" s="32">
        <v>0</v>
      </c>
      <c r="J9" s="31">
        <v>7338</v>
      </c>
      <c r="K9" s="31">
        <v>1090</v>
      </c>
      <c r="L9" s="31">
        <v>747</v>
      </c>
      <c r="M9" s="31">
        <v>746.79044999999996</v>
      </c>
      <c r="N9" s="27">
        <f>+L9/H9</f>
        <v>8.8639082390220739E-2</v>
      </c>
      <c r="O9" s="28">
        <f t="shared" si="1"/>
        <v>8.8614217169718901E-2</v>
      </c>
    </row>
    <row r="10" spans="2:15" ht="40.5" customHeight="1" x14ac:dyDescent="0.25">
      <c r="B10" s="21">
        <v>5</v>
      </c>
      <c r="C10" s="22">
        <v>2018011000512</v>
      </c>
      <c r="D10" s="30" t="s">
        <v>36</v>
      </c>
      <c r="E10" s="24">
        <v>26</v>
      </c>
      <c r="F10" s="24" t="s">
        <v>4</v>
      </c>
      <c r="G10" s="38" t="s">
        <v>37</v>
      </c>
      <c r="H10" s="31">
        <v>4300</v>
      </c>
      <c r="I10" s="32"/>
      <c r="J10" s="31">
        <v>3358</v>
      </c>
      <c r="K10" s="31">
        <v>942</v>
      </c>
      <c r="L10" s="31">
        <v>3358</v>
      </c>
      <c r="M10" s="31">
        <v>223.02893900000001</v>
      </c>
      <c r="N10" s="27">
        <f t="shared" si="0"/>
        <v>0.78093023255813954</v>
      </c>
      <c r="O10" s="28">
        <f t="shared" si="1"/>
        <v>5.1867195116279075E-2</v>
      </c>
    </row>
    <row r="11" spans="2:15" ht="40.5" customHeight="1" x14ac:dyDescent="0.25">
      <c r="B11" s="29">
        <v>6</v>
      </c>
      <c r="C11" s="22">
        <v>2018011000521</v>
      </c>
      <c r="D11" s="30" t="s">
        <v>38</v>
      </c>
      <c r="E11" s="24">
        <v>26</v>
      </c>
      <c r="F11" s="24" t="s">
        <v>4</v>
      </c>
      <c r="G11" s="38" t="s">
        <v>39</v>
      </c>
      <c r="H11" s="31">
        <v>5366.0749999999998</v>
      </c>
      <c r="I11" s="32">
        <v>0</v>
      </c>
      <c r="J11" s="31">
        <v>2693</v>
      </c>
      <c r="K11" s="31">
        <v>2672</v>
      </c>
      <c r="L11" s="31">
        <v>2693</v>
      </c>
      <c r="M11" s="31">
        <v>0</v>
      </c>
      <c r="N11" s="27">
        <f t="shared" si="0"/>
        <v>0.50185657114371307</v>
      </c>
      <c r="O11" s="28">
        <f t="shared" si="1"/>
        <v>0</v>
      </c>
    </row>
    <row r="12" spans="2:15" ht="40.5" customHeight="1" thickBot="1" x14ac:dyDescent="0.3">
      <c r="B12" s="40" t="s">
        <v>25</v>
      </c>
      <c r="C12" s="41"/>
      <c r="D12" s="41"/>
      <c r="E12" s="41"/>
      <c r="F12" s="41"/>
      <c r="G12" s="42"/>
      <c r="H12" s="33">
        <f>SUM(H6:H11)</f>
        <v>48455</v>
      </c>
      <c r="I12" s="33">
        <f>SUM(I6:I9)</f>
        <v>0</v>
      </c>
      <c r="J12" s="34">
        <f>SUM(J6:J11)</f>
        <v>20610</v>
      </c>
      <c r="K12" s="33">
        <f>SUM(K6:K11)</f>
        <v>10232</v>
      </c>
      <c r="L12" s="33">
        <f>SUM(L6:L11)</f>
        <v>12374</v>
      </c>
      <c r="M12" s="33">
        <f>SUM(M6:M11)</f>
        <v>969.819389</v>
      </c>
      <c r="N12" s="35">
        <f t="shared" ref="N12" si="2">L12/H12</f>
        <v>0.25537096274894233</v>
      </c>
      <c r="O12" s="36">
        <f t="shared" ref="O12" si="3">M12/H12</f>
        <v>2.0014846538024971E-2</v>
      </c>
    </row>
    <row r="13" spans="2:15" ht="40.5" customHeight="1" x14ac:dyDescent="0.25">
      <c r="K13" s="20"/>
    </row>
    <row r="14" spans="2:15" ht="32.25" customHeight="1" x14ac:dyDescent="0.25">
      <c r="J14" s="19"/>
      <c r="K14" s="20"/>
    </row>
    <row r="15" spans="2:15" ht="15" x14ac:dyDescent="0.25">
      <c r="H15" s="18"/>
    </row>
    <row r="16" spans="2:15" ht="15" x14ac:dyDescent="0.25">
      <c r="K16" s="10"/>
    </row>
    <row r="17" spans="7:12" ht="16.5" customHeight="1" x14ac:dyDescent="0.25">
      <c r="G17" s="11" t="s">
        <v>26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27</v>
      </c>
      <c r="H18" s="13" t="e">
        <f>+#REF!+H8</f>
        <v>#REF!</v>
      </c>
      <c r="I18" s="13" t="e">
        <f>+#REF!+L8</f>
        <v>#REF!</v>
      </c>
      <c r="J18" s="13" t="e">
        <f>+#REF!+M8</f>
        <v>#REF!</v>
      </c>
      <c r="K18" s="14" t="e">
        <f>I18/H18</f>
        <v>#REF!</v>
      </c>
      <c r="L18" s="14" t="e">
        <f>J18/H18</f>
        <v>#REF!</v>
      </c>
    </row>
    <row r="19" spans="7:12" ht="15" x14ac:dyDescent="0.25">
      <c r="G19" s="12" t="s">
        <v>28</v>
      </c>
      <c r="H19" s="13">
        <f>+H9+H11</f>
        <v>13793.508812</v>
      </c>
      <c r="I19" s="13">
        <f>+L9+L11</f>
        <v>3440</v>
      </c>
      <c r="J19" s="13">
        <f>+M9+M11</f>
        <v>746.79044999999996</v>
      </c>
      <c r="K19" s="14">
        <f t="shared" ref="K19:K20" si="4">I19/H19</f>
        <v>0.24939267063122386</v>
      </c>
      <c r="L19" s="14">
        <f t="shared" ref="L19:L20" si="5">J19/H19</f>
        <v>5.4140716490521351E-2</v>
      </c>
    </row>
    <row r="20" spans="7:12" ht="15" x14ac:dyDescent="0.25">
      <c r="G20" s="12" t="s">
        <v>29</v>
      </c>
      <c r="H20" s="13" t="e">
        <f>+#REF!+#REF!+#REF!+H6</f>
        <v>#REF!</v>
      </c>
      <c r="I20" s="13" t="e">
        <f>+#REF!+#REF!+#REF!+L6</f>
        <v>#REF!</v>
      </c>
      <c r="J20" s="13">
        <v>0</v>
      </c>
      <c r="K20" s="14" t="e">
        <f t="shared" si="4"/>
        <v>#REF!</v>
      </c>
      <c r="L20" s="14" t="e">
        <f t="shared" si="5"/>
        <v>#REF!</v>
      </c>
    </row>
    <row r="21" spans="7:12" ht="15" x14ac:dyDescent="0.25">
      <c r="G21" s="15" t="s">
        <v>7</v>
      </c>
      <c r="H21" s="16" t="e">
        <f>SUM(H18:H20)</f>
        <v>#REF!</v>
      </c>
      <c r="I21" s="16" t="e">
        <f>SUM(I18:I20)</f>
        <v>#REF!</v>
      </c>
      <c r="J21" s="16" t="e">
        <f>SUM(J18:J20)</f>
        <v>#REF!</v>
      </c>
      <c r="K21" s="17" t="e">
        <f>+I21/H21</f>
        <v>#REF!</v>
      </c>
      <c r="L21" s="17" t="e">
        <f>+J21/H21</f>
        <v>#REF!</v>
      </c>
    </row>
    <row r="22" spans="7:12" ht="15" customHeight="1" x14ac:dyDescent="0.25"/>
    <row r="23" spans="7:12" ht="15" x14ac:dyDescent="0.25">
      <c r="L23" s="18" t="e">
        <f>+I21-L12</f>
        <v>#REF!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B12:G12"/>
    <mergeCell ref="H4:M4"/>
    <mergeCell ref="N4:O4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52" orientation="portrait" horizontalDpi="4294967293" verticalDpi="0" r:id="rId1"/>
  <ignoredErrors>
    <ignoredError sqref="I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Inv_Eje_Jun_2019 FEAB</vt:lpstr>
      <vt:lpstr>'Inv_Eje_Jun_2019 FEAB'!Área_de_impresión</vt:lpstr>
      <vt:lpstr>'Inv_Eje_Jun_2019 FEAB'!Títulos_a_imprimir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Alex Mauricio Castaño Quintero</cp:lastModifiedBy>
  <cp:lastPrinted>2019-04-12T14:56:50Z</cp:lastPrinted>
  <dcterms:created xsi:type="dcterms:W3CDTF">2019-04-01T16:19:26Z</dcterms:created>
  <dcterms:modified xsi:type="dcterms:W3CDTF">2019-07-04T16:23:24Z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