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46F94FAF-859C-4602-8A93-643D60B7C0A9}" xr6:coauthVersionLast="45" xr6:coauthVersionMax="45" xr10:uidLastSave="{00000000-0000-0000-0000-000000000000}"/>
  <bookViews>
    <workbookView xWindow="-120" yWindow="-120" windowWidth="20730" windowHeight="11160" tabRatio="866" xr2:uid="{00000000-000D-0000-FFFF-FFFF00000000}"/>
  </bookViews>
  <sheets>
    <sheet name="Inv_Eje_Sep_2020" sheetId="6" r:id="rId1"/>
  </sheets>
  <definedNames>
    <definedName name="_xlnm.Print_Area" localSheetId="0">Inv_Eje_Sep_2020!$B$2:$O$13</definedName>
    <definedName name="_xlnm.Print_Titles" localSheetId="0">Inv_Eje_Sep_2020!$2:$6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6" l="1"/>
  <c r="J23" i="6" s="1"/>
  <c r="L23" i="6" s="1"/>
  <c r="J20" i="6"/>
  <c r="J19" i="6"/>
  <c r="M13" i="6"/>
  <c r="K22" i="6"/>
  <c r="L22" i="6"/>
  <c r="J22" i="6"/>
  <c r="I22" i="6"/>
  <c r="I23" i="6"/>
  <c r="L25" i="6" s="1"/>
  <c r="H23" i="6"/>
  <c r="H22" i="6"/>
  <c r="H21" i="6"/>
  <c r="H20" i="6"/>
  <c r="H19" i="6"/>
  <c r="K7" i="6" l="1"/>
  <c r="I13" i="6" l="1"/>
  <c r="J13" i="6"/>
  <c r="L13" i="6"/>
  <c r="H13" i="6"/>
  <c r="K12" i="6"/>
  <c r="N12" i="6"/>
  <c r="O12" i="6"/>
  <c r="K8" i="6"/>
  <c r="K9" i="6"/>
  <c r="K10" i="6"/>
  <c r="K11" i="6"/>
  <c r="K13" i="6" l="1"/>
  <c r="I19" i="6"/>
  <c r="I21" i="6"/>
  <c r="I20" i="6"/>
  <c r="O11" i="6" l="1"/>
  <c r="N11" i="6"/>
  <c r="O10" i="6"/>
  <c r="N10" i="6"/>
  <c r="O9" i="6"/>
  <c r="N9" i="6"/>
  <c r="O8" i="6"/>
  <c r="N8" i="6"/>
  <c r="O7" i="6"/>
  <c r="N7" i="6"/>
  <c r="K20" i="6" l="1"/>
  <c r="K19" i="6"/>
  <c r="K21" i="6"/>
  <c r="O13" i="6"/>
  <c r="L21" i="6"/>
  <c r="N13" i="6"/>
  <c r="L20" i="6"/>
  <c r="L19" i="6"/>
  <c r="K23" i="6" l="1"/>
</calcChain>
</file>

<file path=xl/sharedStrings.xml><?xml version="1.0" encoding="utf-8"?>
<sst xmlns="http://schemas.openxmlformats.org/spreadsheetml/2006/main" count="51" uniqueCount="46">
  <si>
    <t>RUBRO</t>
  </si>
  <si>
    <t>REC</t>
  </si>
  <si>
    <t>SIT</t>
  </si>
  <si>
    <t>CDP</t>
  </si>
  <si>
    <t>CSF</t>
  </si>
  <si>
    <t>C-2901-0800-9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</si>
  <si>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</si>
  <si>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</si>
  <si>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</si>
  <si>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</si>
  <si>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</si>
  <si>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</si>
  <si>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MEJORAMIENTO DE LA INFRAESTRUCTURA FÍSICA DE LA FISCALÍA A NIVEL  NACIONAL</t>
  </si>
  <si>
    <t>C-2999-0800-17</t>
  </si>
  <si>
    <t>FORTALECIMIENTO DE LOS SERVICIOS DE TIC EN LA IMPLEMENTACIÓN DE LA ARQUITECTURA INSTITUCIONAL DE LA FISCALÍA A NIVEL  NACIONAL</t>
  </si>
  <si>
    <t>Total</t>
  </si>
  <si>
    <t>Apropiación</t>
  </si>
  <si>
    <t>Compromiso</t>
  </si>
  <si>
    <t>Obligación</t>
  </si>
  <si>
    <t>%Ejec</t>
  </si>
  <si>
    <t>%Efec</t>
  </si>
  <si>
    <t>Nombre</t>
  </si>
  <si>
    <r>
      <rPr>
        <b/>
        <sz val="16"/>
        <color theme="1"/>
        <rFont val="Arial"/>
        <family val="2"/>
      </rPr>
      <t>FISCALÍA GENERAL DE LA NACIÓN  -</t>
    </r>
    <r>
      <rPr>
        <b/>
        <sz val="13"/>
        <color theme="1"/>
        <rFont val="Arial"/>
        <family val="2"/>
      </rPr>
      <t xml:space="preserve">  Unidad Ejecutora: 29-01-01 FISCALIA GENERAL DE LA NACION - GESTION GENERAL</t>
    </r>
  </si>
  <si>
    <t>Fuente Información SIIF</t>
  </si>
  <si>
    <t>Millones de pesos</t>
  </si>
  <si>
    <t>Porcentajes (%)</t>
  </si>
  <si>
    <t>No. Proy.</t>
  </si>
  <si>
    <t>Código BPIN</t>
  </si>
  <si>
    <t>APROPIACIÓN VIGENTE</t>
  </si>
  <si>
    <t>APROPIACIÓN  BLOQUEADA</t>
  </si>
  <si>
    <t>APROPIACIÓN  DISPONIBLE</t>
  </si>
  <si>
    <t>COMPROMISOS</t>
  </si>
  <si>
    <t>OBLIGACIONES</t>
  </si>
  <si>
    <t>% Ejecucion con respecto al compromiso</t>
  </si>
  <si>
    <t>% Ejecucion con respecto a la Obligacion</t>
  </si>
  <si>
    <t>TOTAL INVERSIÓN</t>
  </si>
  <si>
    <t>Componente de Inversión</t>
  </si>
  <si>
    <t>Infraestructura Física</t>
  </si>
  <si>
    <t>Informática</t>
  </si>
  <si>
    <t>Policías Judiciales</t>
  </si>
  <si>
    <t>PROYECTOS DE INVERSION 2020</t>
  </si>
  <si>
    <t>C-2999-0800-18</t>
  </si>
  <si>
    <t>FORTALECIMIENTO Y APROPIACIÓN DEL SISTEMA DE GESTIÓN EN EL MARCO DE LA ARQUITECTURA INSTITUCIONAL  NACIONAL.</t>
  </si>
  <si>
    <t>AVANCE CORRESPONDIENTE A 30 DE SEPTIEMBRE DE 2020</t>
  </si>
  <si>
    <t>Ejecucion Presupuestal con Corte al 30 de Septiembre de 2020</t>
  </si>
  <si>
    <t>Fortalecimiento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</si>
</sst>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00"/>
    <numFmt numFmtId="165" formatCode="_-* #,##0\ _€_-;\-* #,##0\ _€_-;_-* &quot;-&quot;\ _€_-;_-@_-"/>
    <numFmt numFmtId="166" formatCode="_-* #,##0.00\ _€_-;\-* #,##0.00\ _€_-;_-* &quot;-&quot;\ _€_-;_-@_-"/>
    <numFmt numFmtId="167" formatCode="_-* #,##0.0\ _€_-;\-* #,##0.0\ _€_-;_-* &quot;-&quot;\ _€_-;_-@_-"/>
    <numFmt numFmtId="168" formatCode="_-* #,##0.0_-;\-* #,##0.0_-;_-* &quot;-&quot;?_-;_-@_-"/>
    <numFmt numFmtId="169" formatCode="0.0%"/>
  </numFmts>
  <fonts count="2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3" fillId="0" borderId="0"/>
    <xf numFmtId="164" fontId="8" fillId="0" borderId="0" applyFill="0">
      <alignment horizontal="center" vertical="center" wrapText="1"/>
    </xf>
    <xf numFmtId="0" fontId="3" fillId="2" borderId="0" applyNumberFormat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</cellStyleXfs>
  <cellXfs count="66">
    <xf numFmtId="0" fontId="0" fillId="0" borderId="0" xfId="0" applyFont="1" applyFill="1" applyBorder="1"/>
    <xf numFmtId="0" fontId="1" fillId="0" borderId="0" xfId="7" applyAlignment="1">
      <alignment horizontal="justify" vertical="center"/>
    </xf>
    <xf numFmtId="0" fontId="16" fillId="7" borderId="10" xfId="7" applyNumberFormat="1" applyFont="1" applyFill="1" applyBorder="1" applyAlignment="1">
      <alignment horizontal="center" vertical="center" wrapText="1"/>
    </xf>
    <xf numFmtId="0" fontId="6" fillId="5" borderId="10" xfId="7" applyFont="1" applyFill="1" applyBorder="1" applyAlignment="1">
      <alignment horizontal="center" vertical="center" wrapText="1"/>
    </xf>
    <xf numFmtId="0" fontId="6" fillId="5" borderId="11" xfId="7" applyNumberFormat="1" applyFont="1" applyFill="1" applyBorder="1" applyAlignment="1">
      <alignment horizontal="center" vertical="center" wrapText="1"/>
    </xf>
    <xf numFmtId="0" fontId="17" fillId="5" borderId="11" xfId="7" applyNumberFormat="1" applyFont="1" applyFill="1" applyBorder="1" applyAlignment="1">
      <alignment horizontal="center" vertical="center" wrapText="1"/>
    </xf>
    <xf numFmtId="0" fontId="7" fillId="7" borderId="11" xfId="7" applyNumberFormat="1" applyFont="1" applyFill="1" applyBorder="1" applyAlignment="1">
      <alignment horizontal="center" vertical="center" wrapText="1"/>
    </xf>
    <xf numFmtId="0" fontId="15" fillId="5" borderId="11" xfId="7" applyNumberFormat="1" applyFont="1" applyFill="1" applyBorder="1" applyAlignment="1">
      <alignment horizontal="center" vertical="center" wrapText="1"/>
    </xf>
    <xf numFmtId="0" fontId="15" fillId="5" borderId="11" xfId="7" applyFont="1" applyFill="1" applyBorder="1" applyAlignment="1">
      <alignment horizontal="center" vertical="center" wrapText="1"/>
    </xf>
    <xf numFmtId="0" fontId="15" fillId="5" borderId="12" xfId="7" applyFont="1" applyFill="1" applyBorder="1" applyAlignment="1">
      <alignment horizontal="center" vertical="center" wrapText="1"/>
    </xf>
    <xf numFmtId="165" fontId="6" fillId="0" borderId="15" xfId="8" applyFont="1" applyFill="1" applyBorder="1" applyAlignment="1">
      <alignment vertical="center" wrapText="1"/>
    </xf>
    <xf numFmtId="0" fontId="5" fillId="0" borderId="1" xfId="7" applyNumberFormat="1" applyFont="1" applyFill="1" applyBorder="1" applyAlignment="1">
      <alignment horizontal="left" vertical="center" wrapText="1" indent="1"/>
    </xf>
    <xf numFmtId="0" fontId="5" fillId="0" borderId="1" xfId="7" applyNumberFormat="1" applyFont="1" applyFill="1" applyBorder="1" applyAlignment="1">
      <alignment horizontal="center" vertical="center" wrapText="1"/>
    </xf>
    <xf numFmtId="0" fontId="5" fillId="0" borderId="1" xfId="7" applyNumberFormat="1" applyFont="1" applyFill="1" applyBorder="1" applyAlignment="1">
      <alignment horizontal="justify" vertical="center" wrapText="1"/>
    </xf>
    <xf numFmtId="166" fontId="14" fillId="0" borderId="1" xfId="8" applyNumberFormat="1" applyFont="1" applyFill="1" applyBorder="1" applyAlignment="1">
      <alignment horizontal="right" vertical="center" wrapText="1"/>
    </xf>
    <xf numFmtId="165" fontId="14" fillId="0" borderId="1" xfId="8" applyNumberFormat="1" applyFont="1" applyFill="1" applyBorder="1" applyAlignment="1">
      <alignment horizontal="right" vertical="center" wrapText="1"/>
    </xf>
    <xf numFmtId="10" fontId="14" fillId="0" borderId="1" xfId="7" applyNumberFormat="1" applyFont="1" applyBorder="1" applyAlignment="1">
      <alignment horizontal="center" vertical="center" wrapText="1"/>
    </xf>
    <xf numFmtId="10" fontId="14" fillId="0" borderId="16" xfId="7" applyNumberFormat="1" applyFont="1" applyBorder="1" applyAlignment="1">
      <alignment horizontal="center" vertical="center" wrapText="1"/>
    </xf>
    <xf numFmtId="165" fontId="6" fillId="0" borderId="13" xfId="8" applyFont="1" applyFill="1" applyBorder="1" applyAlignment="1">
      <alignment vertical="center" wrapText="1"/>
    </xf>
    <xf numFmtId="0" fontId="5" fillId="0" borderId="3" xfId="7" applyNumberFormat="1" applyFont="1" applyFill="1" applyBorder="1" applyAlignment="1">
      <alignment horizontal="left" vertical="center" wrapText="1" indent="1"/>
    </xf>
    <xf numFmtId="0" fontId="5" fillId="0" borderId="3" xfId="7" applyNumberFormat="1" applyFont="1" applyFill="1" applyBorder="1" applyAlignment="1">
      <alignment horizontal="center" vertical="center" wrapText="1"/>
    </xf>
    <xf numFmtId="0" fontId="5" fillId="0" borderId="3" xfId="7" applyNumberFormat="1" applyFont="1" applyFill="1" applyBorder="1" applyAlignment="1">
      <alignment horizontal="justify" vertical="center" wrapText="1"/>
    </xf>
    <xf numFmtId="166" fontId="14" fillId="0" borderId="3" xfId="8" applyNumberFormat="1" applyFont="1" applyFill="1" applyBorder="1" applyAlignment="1">
      <alignment horizontal="right" vertical="center" wrapText="1"/>
    </xf>
    <xf numFmtId="166" fontId="13" fillId="4" borderId="11" xfId="8" applyNumberFormat="1" applyFont="1" applyFill="1" applyBorder="1" applyAlignment="1">
      <alignment horizontal="center" vertical="center" wrapText="1"/>
    </xf>
    <xf numFmtId="10" fontId="13" fillId="4" borderId="11" xfId="7" applyNumberFormat="1" applyFont="1" applyFill="1" applyBorder="1" applyAlignment="1">
      <alignment horizontal="center" vertical="center" wrapText="1"/>
    </xf>
    <xf numFmtId="10" fontId="13" fillId="4" borderId="12" xfId="7" applyNumberFormat="1" applyFont="1" applyFill="1" applyBorder="1" applyAlignment="1">
      <alignment horizontal="center" vertical="center" wrapText="1"/>
    </xf>
    <xf numFmtId="168" fontId="1" fillId="0" borderId="0" xfId="7" applyNumberFormat="1" applyAlignment="1">
      <alignment horizontal="justify" vertical="center"/>
    </xf>
    <xf numFmtId="0" fontId="9" fillId="8" borderId="1" xfId="10" applyFont="1" applyFill="1" applyBorder="1" applyAlignment="1">
      <alignment horizontal="center" vertical="center"/>
    </xf>
    <xf numFmtId="0" fontId="19" fillId="0" borderId="1" xfId="10" applyBorder="1" applyAlignment="1">
      <alignment horizontal="justify" vertical="center"/>
    </xf>
    <xf numFmtId="166" fontId="19" fillId="0" borderId="1" xfId="10" applyNumberFormat="1" applyBorder="1" applyAlignment="1">
      <alignment horizontal="right" vertical="center"/>
    </xf>
    <xf numFmtId="9" fontId="1" fillId="0" borderId="1" xfId="1" applyFont="1" applyBorder="1" applyAlignment="1">
      <alignment horizontal="right" vertical="center"/>
    </xf>
    <xf numFmtId="0" fontId="9" fillId="9" borderId="1" xfId="10" applyFont="1" applyFill="1" applyBorder="1" applyAlignment="1">
      <alignment horizontal="justify" vertical="center"/>
    </xf>
    <xf numFmtId="166" fontId="9" fillId="9" borderId="1" xfId="10" applyNumberFormat="1" applyFont="1" applyFill="1" applyBorder="1" applyAlignment="1">
      <alignment horizontal="justify" vertical="center"/>
    </xf>
    <xf numFmtId="169" fontId="9" fillId="9" borderId="1" xfId="1" applyNumberFormat="1" applyFont="1" applyFill="1" applyBorder="1" applyAlignment="1">
      <alignment horizontal="right" vertical="center"/>
    </xf>
    <xf numFmtId="43" fontId="1" fillId="0" borderId="0" xfId="7" applyNumberFormat="1" applyAlignment="1">
      <alignment horizontal="justify" vertical="center"/>
    </xf>
    <xf numFmtId="1" fontId="5" fillId="0" borderId="2" xfId="7" applyNumberFormat="1" applyFont="1" applyFill="1" applyBorder="1" applyAlignment="1">
      <alignment horizontal="left" vertical="center" wrapText="1" indent="1"/>
    </xf>
    <xf numFmtId="167" fontId="1" fillId="0" borderId="0" xfId="7" applyNumberFormat="1" applyAlignment="1">
      <alignment horizontal="justify" vertical="center"/>
    </xf>
    <xf numFmtId="165" fontId="1" fillId="0" borderId="0" xfId="7" applyNumberFormat="1" applyAlignment="1">
      <alignment horizontal="justify" vertical="center"/>
    </xf>
    <xf numFmtId="165" fontId="6" fillId="3" borderId="13" xfId="8" applyFont="1" applyFill="1" applyBorder="1" applyAlignment="1">
      <alignment vertical="center" wrapText="1"/>
    </xf>
    <xf numFmtId="1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center" vertical="center" wrapText="1"/>
    </xf>
    <xf numFmtId="0" fontId="5" fillId="3" borderId="2" xfId="7" applyNumberFormat="1" applyFont="1" applyFill="1" applyBorder="1" applyAlignment="1">
      <alignment horizontal="justify" vertical="center" wrapText="1"/>
    </xf>
    <xf numFmtId="166" fontId="14" fillId="3" borderId="2" xfId="8" applyNumberFormat="1" applyFont="1" applyFill="1" applyBorder="1" applyAlignment="1">
      <alignment horizontal="right" vertical="center" wrapText="1"/>
    </xf>
    <xf numFmtId="10" fontId="18" fillId="3" borderId="2" xfId="7" applyNumberFormat="1" applyFont="1" applyFill="1" applyBorder="1" applyAlignment="1">
      <alignment horizontal="center" vertical="center" wrapText="1"/>
    </xf>
    <xf numFmtId="10" fontId="18" fillId="3" borderId="14" xfId="7" applyNumberFormat="1" applyFont="1" applyFill="1" applyBorder="1" applyAlignment="1">
      <alignment horizontal="center" vertical="center" wrapText="1"/>
    </xf>
    <xf numFmtId="165" fontId="6" fillId="3" borderId="15" xfId="8" applyFont="1" applyFill="1" applyBorder="1" applyAlignment="1">
      <alignment vertical="center" wrapText="1"/>
    </xf>
    <xf numFmtId="0" fontId="5" fillId="3" borderId="1" xfId="7" applyNumberFormat="1" applyFont="1" applyFill="1" applyBorder="1" applyAlignment="1">
      <alignment horizontal="left" vertical="center" wrapText="1" indent="1"/>
    </xf>
    <xf numFmtId="0" fontId="5" fillId="3" borderId="1" xfId="7" applyNumberFormat="1" applyFont="1" applyFill="1" applyBorder="1" applyAlignment="1">
      <alignment horizontal="center" vertical="center" wrapText="1"/>
    </xf>
    <xf numFmtId="0" fontId="5" fillId="3" borderId="1" xfId="7" applyNumberFormat="1" applyFont="1" applyFill="1" applyBorder="1" applyAlignment="1">
      <alignment horizontal="justify" vertical="center" wrapText="1"/>
    </xf>
    <xf numFmtId="166" fontId="14" fillId="3" borderId="1" xfId="8" applyNumberFormat="1" applyFont="1" applyFill="1" applyBorder="1" applyAlignment="1">
      <alignment horizontal="right" vertical="center" wrapText="1"/>
    </xf>
    <xf numFmtId="10" fontId="14" fillId="3" borderId="1" xfId="7" applyNumberFormat="1" applyFont="1" applyFill="1" applyBorder="1" applyAlignment="1">
      <alignment horizontal="center" vertical="center" wrapText="1"/>
    </xf>
    <xf numFmtId="10" fontId="14" fillId="3" borderId="16" xfId="7" applyNumberFormat="1" applyFont="1" applyFill="1" applyBorder="1" applyAlignment="1">
      <alignment horizontal="center" vertical="center" wrapText="1"/>
    </xf>
    <xf numFmtId="0" fontId="13" fillId="4" borderId="17" xfId="7" applyNumberFormat="1" applyFont="1" applyFill="1" applyBorder="1" applyAlignment="1">
      <alignment horizontal="center" vertical="center" wrapText="1"/>
    </xf>
    <xf numFmtId="0" fontId="13" fillId="4" borderId="18" xfId="7" applyNumberFormat="1" applyFont="1" applyFill="1" applyBorder="1" applyAlignment="1">
      <alignment horizontal="center" vertical="center" wrapText="1"/>
    </xf>
    <xf numFmtId="0" fontId="13" fillId="4" borderId="19" xfId="7" applyNumberFormat="1" applyFont="1" applyFill="1" applyBorder="1" applyAlignment="1">
      <alignment horizontal="center" vertical="center" wrapText="1"/>
    </xf>
    <xf numFmtId="0" fontId="10" fillId="0" borderId="0" xfId="7" applyFont="1" applyAlignment="1">
      <alignment horizontal="justify" vertical="center"/>
    </xf>
    <xf numFmtId="0" fontId="12" fillId="0" borderId="0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0" fontId="14" fillId="5" borderId="4" xfId="7" applyFont="1" applyFill="1" applyBorder="1" applyAlignment="1">
      <alignment horizontal="center" vertical="center"/>
    </xf>
    <xf numFmtId="0" fontId="14" fillId="5" borderId="5" xfId="7" applyFont="1" applyFill="1" applyBorder="1" applyAlignment="1">
      <alignment horizontal="center" vertical="center"/>
    </xf>
    <xf numFmtId="0" fontId="15" fillId="5" borderId="5" xfId="7" applyFont="1" applyFill="1" applyBorder="1" applyAlignment="1">
      <alignment horizontal="center" vertical="center" wrapText="1"/>
    </xf>
    <xf numFmtId="0" fontId="15" fillId="5" borderId="6" xfId="7" applyFont="1" applyFill="1" applyBorder="1" applyAlignment="1">
      <alignment horizontal="center" vertical="center" wrapText="1"/>
    </xf>
    <xf numFmtId="0" fontId="6" fillId="6" borderId="7" xfId="7" applyFont="1" applyFill="1" applyBorder="1" applyAlignment="1">
      <alignment horizontal="center" vertical="center" wrapText="1"/>
    </xf>
    <xf numFmtId="0" fontId="6" fillId="6" borderId="8" xfId="7" applyFont="1" applyFill="1" applyBorder="1" applyAlignment="1">
      <alignment horizontal="center" vertical="center" wrapText="1"/>
    </xf>
    <xf numFmtId="0" fontId="6" fillId="6" borderId="9" xfId="7" applyFont="1" applyFill="1" applyBorder="1" applyAlignment="1">
      <alignment horizontal="center" vertical="center" wrapText="1"/>
    </xf>
  </cellXfs>
  <cellStyles count="11">
    <cellStyle name="40% - Énfasis2 2" xfId="4" xr:uid="{00000000-0005-0000-0000-000000000000}"/>
    <cellStyle name="Millares [0] 2" xfId="6" xr:uid="{00000000-0005-0000-0000-000001000000}"/>
    <cellStyle name="Millares [0] 2 2" xfId="8" xr:uid="{00000000-0005-0000-0000-000002000000}"/>
    <cellStyle name="Millares 3" xfId="9" xr:uid="{00000000-0005-0000-0000-000003000000}"/>
    <cellStyle name="Nivel 1,2.3,5,6,9" xfId="3" xr:uid="{00000000-0005-0000-0000-000004000000}"/>
    <cellStyle name="Normal" xfId="0" builtinId="0"/>
    <cellStyle name="Normal 2" xfId="5" xr:uid="{00000000-0005-0000-0000-000006000000}"/>
    <cellStyle name="Normal 2 2" xfId="2" xr:uid="{00000000-0005-0000-0000-000007000000}"/>
    <cellStyle name="Normal 2 3" xfId="10" xr:uid="{00000000-0005-0000-0000-000008000000}"/>
    <cellStyle name="Normal 3" xfId="7" xr:uid="{00000000-0005-0000-0000-000009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Inv_Eje_Sep_2020!$H$18</c:f>
              <c:strCache>
                <c:ptCount val="1"/>
                <c:pt idx="0">
                  <c:v>Apropiación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Inv_Eje_Sep_2020!$G$19:$G$22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  <c:pt idx="3">
                  <c:v>Fortalecimiento de Gestión</c:v>
                </c:pt>
              </c:strCache>
            </c:strRef>
          </c:cat>
          <c:val>
            <c:numRef>
              <c:f>Inv_Eje_Sep_2020!$H$19:$H$22</c:f>
              <c:numCache>
                <c:formatCode>_-* #,##0.00\ _€_-;\-* #,##0.00\ _€_-;_-* "-"\ _€_-;_-@_-</c:formatCode>
                <c:ptCount val="4"/>
                <c:pt idx="0">
                  <c:v>3500</c:v>
                </c:pt>
                <c:pt idx="1">
                  <c:v>74796.574999999997</c:v>
                </c:pt>
                <c:pt idx="2">
                  <c:v>14295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3-472E-99A6-962AAA3B88A1}"/>
            </c:ext>
          </c:extLst>
        </c:ser>
        <c:ser>
          <c:idx val="1"/>
          <c:order val="1"/>
          <c:tx>
            <c:strRef>
              <c:f>Inv_Eje_Sep_2020!$I$18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Inv_Eje_Sep_2020!$G$19:$G$22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  <c:pt idx="3">
                  <c:v>Fortalecimiento de Gestión</c:v>
                </c:pt>
              </c:strCache>
            </c:strRef>
          </c:cat>
          <c:val>
            <c:numRef>
              <c:f>Inv_Eje_Sep_2020!$I$19:$I$22</c:f>
              <c:numCache>
                <c:formatCode>_-* #,##0.00\ _€_-;\-* #,##0.00\ _€_-;_-* "-"\ _€_-;_-@_-</c:formatCode>
                <c:ptCount val="4"/>
                <c:pt idx="0">
                  <c:v>630.14840200000003</c:v>
                </c:pt>
                <c:pt idx="1">
                  <c:v>64309.598042999998</c:v>
                </c:pt>
                <c:pt idx="2">
                  <c:v>11257.524219000001</c:v>
                </c:pt>
                <c:pt idx="3">
                  <c:v>210.54994500000001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D3-472E-99A6-962AAA3B88A1}"/>
            </c:ext>
          </c:extLst>
        </c:ser>
        <c:ser>
          <c:idx val="2"/>
          <c:order val="2"/>
          <c:tx>
            <c:strRef>
              <c:f>Inv_Eje_Sep_2020!$J$18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Inv_Eje_Sep_2020!$G$19:$G$22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  <c:pt idx="3">
                  <c:v>Fortalecimiento de Gestión</c:v>
                </c:pt>
              </c:strCache>
            </c:strRef>
          </c:cat>
          <c:val>
            <c:numRef>
              <c:f>Inv_Eje_Sep_2020!$J$19:$J$22</c:f>
              <c:numCache>
                <c:formatCode>_-* #,##0.00\ _€_-;\-* #,##0.00\ _€_-;_-* "-"\ _€_-;_-@_-</c:formatCode>
                <c:ptCount val="4"/>
                <c:pt idx="0">
                  <c:v>44.3048</c:v>
                </c:pt>
                <c:pt idx="1">
                  <c:v>32958.184650000003</c:v>
                </c:pt>
                <c:pt idx="2">
                  <c:v>5271.9359249999998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D3-472E-99A6-962AAA3B88A1}"/>
            </c:ext>
          </c:extLst>
        </c:ser>
        <c:ser>
          <c:idx val="3"/>
          <c:order val="3"/>
          <c:tx>
            <c:strRef>
              <c:f>Inv_Eje_Sep_2020!$K$18</c:f>
              <c:strCache>
                <c:ptCount val="1"/>
                <c:pt idx="0">
                  <c:v>%Ejec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Inv_Eje_Sep_2020!$G$19:$G$22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  <c:pt idx="3">
                  <c:v>Fortalecimiento de Gestión</c:v>
                </c:pt>
              </c:strCache>
            </c:strRef>
          </c:cat>
          <c:val>
            <c:numRef>
              <c:f>Inv_Eje_Sep_2020!$K$19:$K$22</c:f>
              <c:numCache>
                <c:formatCode>0%</c:formatCode>
                <c:ptCount val="4"/>
                <c:pt idx="0">
                  <c:v>0.18004240057142859</c:v>
                </c:pt>
                <c:pt idx="1">
                  <c:v>0.8597933534122385</c:v>
                </c:pt>
                <c:pt idx="2">
                  <c:v>0.78751481070304308</c:v>
                </c:pt>
                <c:pt idx="3">
                  <c:v>0.42109989000000003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D3-472E-99A6-962AAA3B8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24000"/>
        <c:axId val="7826720"/>
      </c:barChart>
      <c:lineChart>
        <c:grouping val="standard"/>
        <c:varyColors val="0"/>
        <c:ser>
          <c:idx val="4"/>
          <c:order val="4"/>
          <c:tx>
            <c:strRef>
              <c:f>Inv_Eje_Sep_2020!$L$18</c:f>
              <c:strCache>
                <c:ptCount val="1"/>
                <c:pt idx="0">
                  <c:v>%Efec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Inv_Eje_Sep_2020!$G$19:$G$22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  <c:pt idx="3">
                  <c:v>Fortalecimiento de Gestión</c:v>
                </c:pt>
              </c:strCache>
            </c:strRef>
          </c:cat>
          <c:val>
            <c:numRef>
              <c:f>Inv_Eje_Sep_2020!$L$19:$L$22</c:f>
              <c:numCache>
                <c:formatCode>0%</c:formatCode>
                <c:ptCount val="4"/>
                <c:pt idx="0">
                  <c:v>1.2658514285714286E-2</c:v>
                </c:pt>
                <c:pt idx="1">
                  <c:v>0.44063761809949192</c:v>
                </c:pt>
                <c:pt idx="2">
                  <c:v>0.36879579748163693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D3-472E-99A6-962AAA3B8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016"/>
        <c:axId val="7828896"/>
      </c:lineChart>
      <c:catAx>
        <c:axId val="782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26720"/>
        <c:crosses val="autoZero"/>
        <c:auto val="1"/>
        <c:lblAlgn val="ctr"/>
        <c:lblOffset val="100"/>
        <c:noMultiLvlLbl val="0"/>
      </c:catAx>
      <c:valAx>
        <c:axId val="782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0\ _€_-;\-* #,##0.00\ _€_-;_-* &quot;-&quot;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24000"/>
        <c:crosses val="autoZero"/>
        <c:crossBetween val="between"/>
      </c:valAx>
      <c:valAx>
        <c:axId val="782889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18016"/>
        <c:crosses val="max"/>
        <c:crossBetween val="between"/>
      </c:valAx>
      <c:catAx>
        <c:axId val="7818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82889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2</xdr:row>
      <xdr:rowOff>247650</xdr:rowOff>
    </xdr:from>
    <xdr:to>
      <xdr:col>3</xdr:col>
      <xdr:colOff>495299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514350"/>
          <a:ext cx="1485899" cy="419100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25</xdr:row>
      <xdr:rowOff>14287</xdr:rowOff>
    </xdr:from>
    <xdr:to>
      <xdr:col>10</xdr:col>
      <xdr:colOff>9525</xdr:colOff>
      <xdr:row>34</xdr:row>
      <xdr:rowOff>257175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47"/>
  <sheetViews>
    <sheetView showGridLines="0" tabSelected="1" zoomScale="85" zoomScaleNormal="85" workbookViewId="0">
      <selection activeCell="B6" sqref="B6"/>
    </sheetView>
  </sheetViews>
  <sheetFormatPr baseColWidth="10" defaultRowHeight="80.25" customHeight="1" x14ac:dyDescent="0.25"/>
  <cols>
    <col min="1" max="1" width="4.140625" style="1" customWidth="1"/>
    <col min="2" max="2" width="5.7109375" style="1" customWidth="1"/>
    <col min="3" max="3" width="14.42578125" style="1" customWidth="1"/>
    <col min="4" max="4" width="15.5703125" style="1" customWidth="1"/>
    <col min="5" max="5" width="4.5703125" style="1" bestFit="1" customWidth="1"/>
    <col min="6" max="6" width="3.85546875" style="1" bestFit="1" customWidth="1"/>
    <col min="7" max="7" width="47" style="1" customWidth="1"/>
    <col min="8" max="8" width="15.28515625" style="1" customWidth="1"/>
    <col min="9" max="9" width="12.42578125" style="1" bestFit="1" customWidth="1"/>
    <col min="10" max="10" width="12.85546875" style="1" customWidth="1"/>
    <col min="11" max="11" width="14.85546875" style="1" customWidth="1"/>
    <col min="12" max="12" width="13.5703125" style="1" customWidth="1"/>
    <col min="13" max="13" width="13.85546875" style="1" customWidth="1"/>
    <col min="14" max="15" width="13.140625" style="1" customWidth="1"/>
    <col min="16" max="16384" width="11.42578125" style="1"/>
  </cols>
  <sheetData>
    <row r="1" spans="2:15" ht="12" customHeight="1" x14ac:dyDescent="0.25"/>
    <row r="2" spans="2:15" ht="21" customHeight="1" x14ac:dyDescent="0.25">
      <c r="B2" s="56" t="s">
        <v>22</v>
      </c>
      <c r="C2" s="56"/>
      <c r="D2" s="56"/>
      <c r="E2" s="56"/>
      <c r="F2" s="56"/>
      <c r="G2" s="56"/>
      <c r="H2" s="57" t="s">
        <v>40</v>
      </c>
      <c r="I2" s="57"/>
      <c r="J2" s="57"/>
      <c r="K2" s="57"/>
      <c r="L2" s="57"/>
      <c r="M2" s="57"/>
      <c r="N2" s="57"/>
      <c r="O2" s="57"/>
    </row>
    <row r="3" spans="2:15" ht="21" customHeight="1" thickBot="1" x14ac:dyDescent="0.3">
      <c r="B3" s="56"/>
      <c r="C3" s="56"/>
      <c r="D3" s="56"/>
      <c r="E3" s="56"/>
      <c r="F3" s="56"/>
      <c r="G3" s="56"/>
      <c r="H3" s="58" t="s">
        <v>43</v>
      </c>
      <c r="I3" s="58"/>
      <c r="J3" s="58"/>
      <c r="K3" s="58"/>
      <c r="L3" s="58"/>
      <c r="M3" s="58"/>
      <c r="N3" s="58"/>
      <c r="O3" s="58"/>
    </row>
    <row r="4" spans="2:15" ht="22.5" customHeight="1" x14ac:dyDescent="0.25">
      <c r="H4" s="59" t="s">
        <v>23</v>
      </c>
      <c r="I4" s="60"/>
      <c r="J4" s="60"/>
      <c r="K4" s="60"/>
      <c r="L4" s="60"/>
      <c r="M4" s="60"/>
      <c r="N4" s="61" t="s">
        <v>44</v>
      </c>
      <c r="O4" s="62"/>
    </row>
    <row r="5" spans="2:15" ht="19.5" customHeight="1" thickBot="1" x14ac:dyDescent="0.3">
      <c r="H5" s="63" t="s">
        <v>24</v>
      </c>
      <c r="I5" s="64"/>
      <c r="J5" s="64"/>
      <c r="K5" s="64"/>
      <c r="L5" s="64"/>
      <c r="M5" s="64"/>
      <c r="N5" s="64" t="s">
        <v>25</v>
      </c>
      <c r="O5" s="65"/>
    </row>
    <row r="6" spans="2:15" ht="35.25" customHeight="1" thickBot="1" x14ac:dyDescent="0.3">
      <c r="B6" s="2" t="s">
        <v>26</v>
      </c>
      <c r="C6" s="3" t="s">
        <v>27</v>
      </c>
      <c r="D6" s="4" t="s">
        <v>0</v>
      </c>
      <c r="E6" s="5" t="s">
        <v>1</v>
      </c>
      <c r="F6" s="5" t="s">
        <v>2</v>
      </c>
      <c r="G6" s="6" t="s">
        <v>21</v>
      </c>
      <c r="H6" s="7" t="s">
        <v>28</v>
      </c>
      <c r="I6" s="7" t="s">
        <v>29</v>
      </c>
      <c r="J6" s="7" t="s">
        <v>3</v>
      </c>
      <c r="K6" s="7" t="s">
        <v>30</v>
      </c>
      <c r="L6" s="7" t="s">
        <v>31</v>
      </c>
      <c r="M6" s="7" t="s">
        <v>32</v>
      </c>
      <c r="N6" s="8" t="s">
        <v>33</v>
      </c>
      <c r="O6" s="9" t="s">
        <v>34</v>
      </c>
    </row>
    <row r="7" spans="2:15" ht="40.5" customHeight="1" x14ac:dyDescent="0.25">
      <c r="B7" s="38">
        <v>1</v>
      </c>
      <c r="C7" s="39">
        <v>2018011000817</v>
      </c>
      <c r="D7" s="40" t="s">
        <v>5</v>
      </c>
      <c r="E7" s="41">
        <v>16</v>
      </c>
      <c r="F7" s="41" t="s">
        <v>4</v>
      </c>
      <c r="G7" s="42" t="s">
        <v>6</v>
      </c>
      <c r="H7" s="43">
        <v>3295</v>
      </c>
      <c r="I7" s="43">
        <v>0</v>
      </c>
      <c r="J7" s="43">
        <v>2834.0817539999998</v>
      </c>
      <c r="K7" s="43">
        <f>+H7-I7-J7</f>
        <v>460.91824600000018</v>
      </c>
      <c r="L7" s="43">
        <v>2462.841719</v>
      </c>
      <c r="M7" s="43">
        <v>956.76</v>
      </c>
      <c r="N7" s="44">
        <f>+L7/H7</f>
        <v>0.74744816965098637</v>
      </c>
      <c r="O7" s="45">
        <f t="shared" ref="O7:O11" si="0">+M7/H7</f>
        <v>0.29036722306525037</v>
      </c>
    </row>
    <row r="8" spans="2:15" ht="40.5" customHeight="1" x14ac:dyDescent="0.25">
      <c r="B8" s="46">
        <v>2</v>
      </c>
      <c r="C8" s="39">
        <v>2018011000872</v>
      </c>
      <c r="D8" s="47" t="s">
        <v>7</v>
      </c>
      <c r="E8" s="48">
        <v>16</v>
      </c>
      <c r="F8" s="48" t="s">
        <v>4</v>
      </c>
      <c r="G8" s="49" t="s">
        <v>8</v>
      </c>
      <c r="H8" s="50">
        <v>100</v>
      </c>
      <c r="I8" s="50">
        <v>0</v>
      </c>
      <c r="J8" s="50">
        <v>100</v>
      </c>
      <c r="K8" s="43">
        <f t="shared" ref="K8:K11" si="1">+H8-I8-J8</f>
        <v>0</v>
      </c>
      <c r="L8" s="50">
        <v>100</v>
      </c>
      <c r="M8" s="50">
        <v>0</v>
      </c>
      <c r="N8" s="51">
        <f t="shared" ref="N8:N11" si="2">+L8/H8</f>
        <v>1</v>
      </c>
      <c r="O8" s="52">
        <f t="shared" si="0"/>
        <v>0</v>
      </c>
    </row>
    <row r="9" spans="2:15" ht="40.5" customHeight="1" x14ac:dyDescent="0.25">
      <c r="B9" s="38">
        <v>3</v>
      </c>
      <c r="C9" s="39">
        <v>2018011000994</v>
      </c>
      <c r="D9" s="47" t="s">
        <v>9</v>
      </c>
      <c r="E9" s="48">
        <v>16</v>
      </c>
      <c r="F9" s="48" t="s">
        <v>4</v>
      </c>
      <c r="G9" s="49" t="s">
        <v>10</v>
      </c>
      <c r="H9" s="50">
        <v>10900</v>
      </c>
      <c r="I9" s="50">
        <v>0</v>
      </c>
      <c r="J9" s="50">
        <v>9694.6825000000008</v>
      </c>
      <c r="K9" s="43">
        <f t="shared" si="1"/>
        <v>1205.3174999999992</v>
      </c>
      <c r="L9" s="50">
        <v>8694.6825000000008</v>
      </c>
      <c r="M9" s="50">
        <v>4315.1759249999996</v>
      </c>
      <c r="N9" s="51">
        <f t="shared" si="2"/>
        <v>0.79767729357798167</v>
      </c>
      <c r="O9" s="52">
        <f t="shared" si="0"/>
        <v>0.39588769954128439</v>
      </c>
    </row>
    <row r="10" spans="2:15" ht="40.5" customHeight="1" x14ac:dyDescent="0.25">
      <c r="B10" s="10">
        <v>4</v>
      </c>
      <c r="C10" s="35">
        <v>2018011000521</v>
      </c>
      <c r="D10" s="11" t="s">
        <v>11</v>
      </c>
      <c r="E10" s="12">
        <v>16</v>
      </c>
      <c r="F10" s="12" t="s">
        <v>4</v>
      </c>
      <c r="G10" s="13" t="s">
        <v>12</v>
      </c>
      <c r="H10" s="14">
        <v>3500</v>
      </c>
      <c r="I10" s="14">
        <v>0</v>
      </c>
      <c r="J10" s="14">
        <v>3469.1103859999998</v>
      </c>
      <c r="K10" s="43">
        <f t="shared" si="1"/>
        <v>30.889614000000165</v>
      </c>
      <c r="L10" s="14">
        <v>630.14840200000003</v>
      </c>
      <c r="M10" s="15">
        <v>44.3048</v>
      </c>
      <c r="N10" s="16">
        <f t="shared" si="2"/>
        <v>0.18004240057142859</v>
      </c>
      <c r="O10" s="17">
        <f t="shared" si="0"/>
        <v>1.2658514285714286E-2</v>
      </c>
    </row>
    <row r="11" spans="2:15" ht="40.5" customHeight="1" x14ac:dyDescent="0.25">
      <c r="B11" s="18">
        <v>5</v>
      </c>
      <c r="C11" s="35">
        <v>2018011000820</v>
      </c>
      <c r="D11" s="19" t="s">
        <v>13</v>
      </c>
      <c r="E11" s="20">
        <v>16</v>
      </c>
      <c r="F11" s="20" t="s">
        <v>4</v>
      </c>
      <c r="G11" s="21" t="s">
        <v>14</v>
      </c>
      <c r="H11" s="22">
        <v>74796.574999999997</v>
      </c>
      <c r="I11" s="22">
        <v>0</v>
      </c>
      <c r="J11" s="22">
        <v>72847.258621000001</v>
      </c>
      <c r="K11" s="43">
        <f t="shared" si="1"/>
        <v>1949.3163789999962</v>
      </c>
      <c r="L11" s="22">
        <v>64309.598042999998</v>
      </c>
      <c r="M11" s="14">
        <v>32958.184650000003</v>
      </c>
      <c r="N11" s="16">
        <f t="shared" si="2"/>
        <v>0.8597933534122385</v>
      </c>
      <c r="O11" s="17">
        <f t="shared" si="0"/>
        <v>0.44063761809949192</v>
      </c>
    </row>
    <row r="12" spans="2:15" ht="40.5" customHeight="1" thickBot="1" x14ac:dyDescent="0.3">
      <c r="B12" s="18">
        <v>6</v>
      </c>
      <c r="C12" s="35">
        <v>2019011000283</v>
      </c>
      <c r="D12" s="19" t="s">
        <v>41</v>
      </c>
      <c r="E12" s="20">
        <v>16</v>
      </c>
      <c r="F12" s="20" t="s">
        <v>4</v>
      </c>
      <c r="G12" s="21" t="s">
        <v>42</v>
      </c>
      <c r="H12" s="22">
        <v>500</v>
      </c>
      <c r="I12" s="22">
        <v>0</v>
      </c>
      <c r="J12" s="22">
        <v>489.46880900000002</v>
      </c>
      <c r="K12" s="43">
        <f t="shared" ref="K12" si="3">+H12-I12-J12</f>
        <v>10.531190999999978</v>
      </c>
      <c r="L12" s="22">
        <v>210.54994500000001</v>
      </c>
      <c r="M12" s="15">
        <v>0</v>
      </c>
      <c r="N12" s="16">
        <f t="shared" ref="N12" si="4">+L12/H12</f>
        <v>0.42109989000000003</v>
      </c>
      <c r="O12" s="17">
        <f t="shared" ref="O12" si="5">+M12/H12</f>
        <v>0</v>
      </c>
    </row>
    <row r="13" spans="2:15" ht="40.5" customHeight="1" thickBot="1" x14ac:dyDescent="0.3">
      <c r="B13" s="53" t="s">
        <v>35</v>
      </c>
      <c r="C13" s="54"/>
      <c r="D13" s="54"/>
      <c r="E13" s="54"/>
      <c r="F13" s="54"/>
      <c r="G13" s="55"/>
      <c r="H13" s="23">
        <f>SUM(H7:H12)</f>
        <v>93091.574999999997</v>
      </c>
      <c r="I13" s="23">
        <f t="shared" ref="I13:L13" si="6">SUM(I7:I12)</f>
        <v>0</v>
      </c>
      <c r="J13" s="23">
        <f t="shared" si="6"/>
        <v>89434.602070000008</v>
      </c>
      <c r="K13" s="23">
        <f t="shared" si="6"/>
        <v>3656.9729299999958</v>
      </c>
      <c r="L13" s="23">
        <f t="shared" si="6"/>
        <v>76407.820609000002</v>
      </c>
      <c r="M13" s="23">
        <f>SUM(M7:M12)</f>
        <v>38274.425375000006</v>
      </c>
      <c r="N13" s="24">
        <f t="shared" ref="N13" si="7">L13/H13</f>
        <v>0.8207812641369534</v>
      </c>
      <c r="O13" s="25">
        <f t="shared" ref="O13" si="8">M13/H13</f>
        <v>0.41114811275886143</v>
      </c>
    </row>
    <row r="14" spans="2:15" ht="40.5" customHeight="1" x14ac:dyDescent="0.25">
      <c r="K14" s="37"/>
    </row>
    <row r="15" spans="2:15" ht="32.25" customHeight="1" x14ac:dyDescent="0.25">
      <c r="J15" s="36"/>
      <c r="K15" s="37"/>
    </row>
    <row r="16" spans="2:15" ht="15" x14ac:dyDescent="0.25">
      <c r="H16" s="34"/>
    </row>
    <row r="17" spans="7:12" ht="15" x14ac:dyDescent="0.25">
      <c r="K17" s="26"/>
    </row>
    <row r="18" spans="7:12" ht="16.5" customHeight="1" x14ac:dyDescent="0.25">
      <c r="G18" s="27" t="s">
        <v>36</v>
      </c>
      <c r="H18" s="27" t="s">
        <v>16</v>
      </c>
      <c r="I18" s="27" t="s">
        <v>17</v>
      </c>
      <c r="J18" s="27" t="s">
        <v>18</v>
      </c>
      <c r="K18" s="27" t="s">
        <v>19</v>
      </c>
      <c r="L18" s="27" t="s">
        <v>20</v>
      </c>
    </row>
    <row r="19" spans="7:12" ht="15" x14ac:dyDescent="0.25">
      <c r="G19" s="28" t="s">
        <v>37</v>
      </c>
      <c r="H19" s="29">
        <f>+H10</f>
        <v>3500</v>
      </c>
      <c r="I19" s="29">
        <f>+L10</f>
        <v>630.14840200000003</v>
      </c>
      <c r="J19" s="29">
        <f>+M10</f>
        <v>44.3048</v>
      </c>
      <c r="K19" s="30">
        <f>I19/H19</f>
        <v>0.18004240057142859</v>
      </c>
      <c r="L19" s="30">
        <f>J19/H19</f>
        <v>1.2658514285714286E-2</v>
      </c>
    </row>
    <row r="20" spans="7:12" ht="15" x14ac:dyDescent="0.25">
      <c r="G20" s="28" t="s">
        <v>38</v>
      </c>
      <c r="H20" s="29">
        <f>+H11</f>
        <v>74796.574999999997</v>
      </c>
      <c r="I20" s="29">
        <f>+L11</f>
        <v>64309.598042999998</v>
      </c>
      <c r="J20" s="29">
        <f>+M11</f>
        <v>32958.184650000003</v>
      </c>
      <c r="K20" s="30">
        <f t="shared" ref="K20:K21" si="9">I20/H20</f>
        <v>0.8597933534122385</v>
      </c>
      <c r="L20" s="30">
        <f t="shared" ref="L20:L21" si="10">J20/H20</f>
        <v>0.44063761809949192</v>
      </c>
    </row>
    <row r="21" spans="7:12" ht="15" x14ac:dyDescent="0.25">
      <c r="G21" s="28" t="s">
        <v>39</v>
      </c>
      <c r="H21" s="29">
        <f>+H7+H8+H9</f>
        <v>14295</v>
      </c>
      <c r="I21" s="29">
        <f>+L7+L8+L9</f>
        <v>11257.524219000001</v>
      </c>
      <c r="J21" s="29">
        <f>+M7+M8+M9</f>
        <v>5271.9359249999998</v>
      </c>
      <c r="K21" s="30">
        <f t="shared" si="9"/>
        <v>0.78751481070304308</v>
      </c>
      <c r="L21" s="30">
        <f t="shared" si="10"/>
        <v>0.36879579748163693</v>
      </c>
    </row>
    <row r="22" spans="7:12" ht="15" x14ac:dyDescent="0.25">
      <c r="G22" s="28" t="s">
        <v>45</v>
      </c>
      <c r="H22" s="29">
        <f>+H12</f>
        <v>500</v>
      </c>
      <c r="I22" s="29">
        <f>+L12</f>
        <v>210.54994500000001</v>
      </c>
      <c r="J22" s="29">
        <f>+M12</f>
        <v>0</v>
      </c>
      <c r="K22" s="30">
        <f t="shared" ref="K22" si="11">I22/H22</f>
        <v>0.42109989000000003</v>
      </c>
      <c r="L22" s="30">
        <f t="shared" ref="L22" si="12">J22/H22</f>
        <v>0</v>
      </c>
    </row>
    <row r="23" spans="7:12" ht="15" x14ac:dyDescent="0.25">
      <c r="G23" s="31" t="s">
        <v>15</v>
      </c>
      <c r="H23" s="32">
        <f>SUM(H19:H22)</f>
        <v>93091.574999999997</v>
      </c>
      <c r="I23" s="32">
        <f t="shared" ref="I23" si="13">SUM(I19:I22)</f>
        <v>76407.820609000002</v>
      </c>
      <c r="J23" s="32">
        <f>SUM(J19:J22)</f>
        <v>38274.425374999999</v>
      </c>
      <c r="K23" s="33">
        <f>+I23/H23</f>
        <v>0.8207812641369534</v>
      </c>
      <c r="L23" s="33">
        <f>+J23/H23</f>
        <v>0.41114811275886137</v>
      </c>
    </row>
    <row r="24" spans="7:12" ht="15" customHeight="1" x14ac:dyDescent="0.25"/>
    <row r="25" spans="7:12" ht="15" x14ac:dyDescent="0.25">
      <c r="L25" s="34">
        <f>+I23-L13</f>
        <v>0</v>
      </c>
    </row>
    <row r="26" spans="7:12" ht="15" customHeight="1" x14ac:dyDescent="0.25"/>
    <row r="27" spans="7:12" ht="15" x14ac:dyDescent="0.25"/>
    <row r="28" spans="7:12" ht="15" x14ac:dyDescent="0.25"/>
    <row r="29" spans="7:12" ht="31.5" customHeight="1" x14ac:dyDescent="0.25"/>
    <row r="30" spans="7:12" ht="24" customHeight="1" x14ac:dyDescent="0.25"/>
    <row r="31" spans="7:12" ht="28.5" customHeight="1" x14ac:dyDescent="0.25"/>
    <row r="32" spans="7:12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  <row r="124" ht="28.5" customHeight="1" x14ac:dyDescent="0.25"/>
    <row r="125" ht="28.5" customHeight="1" x14ac:dyDescent="0.25"/>
    <row r="126" ht="28.5" customHeight="1" x14ac:dyDescent="0.25"/>
    <row r="127" ht="28.5" customHeight="1" x14ac:dyDescent="0.25"/>
    <row r="128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  <row r="144" ht="28.5" customHeight="1" x14ac:dyDescent="0.25"/>
    <row r="145" ht="28.5" customHeight="1" x14ac:dyDescent="0.25"/>
    <row r="146" ht="28.5" customHeight="1" x14ac:dyDescent="0.25"/>
    <row r="147" ht="28.5" customHeight="1" x14ac:dyDescent="0.25"/>
  </sheetData>
  <mergeCells count="8">
    <mergeCell ref="B13:G13"/>
    <mergeCell ref="B2:G3"/>
    <mergeCell ref="H2:O2"/>
    <mergeCell ref="H3:O3"/>
    <mergeCell ref="H4:M4"/>
    <mergeCell ref="N4:O4"/>
    <mergeCell ref="H5:M5"/>
    <mergeCell ref="N5:O5"/>
  </mergeCells>
  <phoneticPr fontId="20" type="noConversion"/>
  <printOptions horizontalCentered="1"/>
  <pageMargins left="0.15748031496062992" right="0.15748031496062992" top="1.0236220472440944" bottom="0.78740157480314965" header="0.35433070866141736" footer="0.35433070866141736"/>
  <pageSetup scale="68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Inv_Eje_Sep_2020</vt:lpstr>
      <vt:lpstr>Inv_Eje_Sep_2020!Área_de_impresión</vt:lpstr>
      <vt:lpstr>Inv_Eje_Sep_2020!Títulos_a_imprimir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2020-10-07T12:46:37Z</dcterms:created>
  <dcterms:modified xsi:type="dcterms:W3CDTF">2020-10-07T12:46:45Z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