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DF6409A-1B57-49B0-A6D8-7699146B2A55}" xr6:coauthVersionLast="45" xr6:coauthVersionMax="45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Sep_2020 FEAB" sheetId="16" r:id="rId1"/>
  </sheets>
  <definedNames>
    <definedName name="_xlnm.Print_Area" localSheetId="0">'Inv_Eje_Sep_2020 FEAB'!$B$1:$O$12</definedName>
    <definedName name="_xlnm.Print_Titles" localSheetId="0">'Inv_Eje_Sep_2020 FEAB'!$1:$5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6" l="1"/>
  <c r="I21" i="16"/>
  <c r="J20" i="16"/>
  <c r="I20" i="16"/>
  <c r="J19" i="16"/>
  <c r="I19" i="16"/>
  <c r="J18" i="16"/>
  <c r="I18" i="16"/>
  <c r="I22" i="16" s="1"/>
  <c r="H22" i="16"/>
  <c r="H21" i="16"/>
  <c r="H20" i="16"/>
  <c r="H19" i="16"/>
  <c r="H18" i="16"/>
  <c r="J22" i="16" l="1"/>
  <c r="K7" i="16"/>
  <c r="K8" i="16"/>
  <c r="K9" i="16"/>
  <c r="K10" i="16"/>
  <c r="K11" i="16"/>
  <c r="N7" i="16" l="1"/>
  <c r="O7" i="16"/>
  <c r="I12" i="16"/>
  <c r="J12" i="16"/>
  <c r="H12" i="16"/>
  <c r="K6" i="16" l="1"/>
  <c r="K12" i="16" s="1"/>
  <c r="O8" i="16" l="1"/>
  <c r="O9" i="16"/>
  <c r="O10" i="16"/>
  <c r="O11" i="16"/>
  <c r="O6" i="16"/>
  <c r="N8" i="16"/>
  <c r="N9" i="16"/>
  <c r="N10" i="16"/>
  <c r="N11" i="16"/>
  <c r="N6" i="16"/>
  <c r="M12" i="16" l="1"/>
  <c r="L12" i="16"/>
  <c r="L18" i="16" l="1"/>
  <c r="L24" i="16"/>
  <c r="K19" i="16"/>
  <c r="K20" i="16"/>
  <c r="L20" i="16"/>
  <c r="O12" i="16"/>
  <c r="N12" i="16"/>
  <c r="L19" i="16"/>
  <c r="K18" i="16"/>
  <c r="K22" i="16" l="1"/>
  <c r="L22" i="16"/>
</calcChain>
</file>

<file path=xl/sharedStrings.xml><?xml version="1.0" encoding="utf-8"?>
<sst xmlns="http://schemas.openxmlformats.org/spreadsheetml/2006/main" count="51" uniqueCount="46">
  <si>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</si>
  <si>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</si>
  <si>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</si>
  <si>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</si>
  <si>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</si>
  <si>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</si>
  <si>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</si>
  <si>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</si>
  <si>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</si>
  <si>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</si>
  <si>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</si>
  <si>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</si>
  <si>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</si>
  <si>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</si>
  <si>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</si>
  <si>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</si>
  <si>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</si>
  <si>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</si>
  <si>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</si>
  <si>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</si>
  <si>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</si>
  <si>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</si>
  <si>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</si>
  <si>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</si>
  <si>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</si>
  <si>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</si>
  <si>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</si>
  <si>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</si>
  <si>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</si>
  <si>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</si>
  <si>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</si>
  <si>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C-2901-0800-4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</si>
  <si>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</si>
  <si>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</si>
  <si>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</si>
  <si>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</si>
  <si>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</si>
  <si>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</si>
  <si>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</si>
  <si>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</si>
  <si>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PROYECTOS DE INVERSION 2020</t>
  </si>
  <si>
    <t>FORTALECIMIENTO DE LAS INVESTIGACIONES DE LOS DELITOS CONTRA LOS RECURSOS NATURALES Y EL MEDIO AMBIENTE ADELANTADAS POR LA FISCALÍA A NIVEL  NACIONAL</t>
  </si>
  <si>
    <t>C-2901-0800-6</t>
  </si>
  <si>
    <t>AVANCE CORRESPONDIENTE A 30 DE SEPTIEMBRE DE 2020</t>
  </si>
  <si>
    <t>Ejecucion Presupuestal con Corte al 30 Septiembre de 2020</t>
  </si>
  <si>
    <t>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</si>
</sst>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5" fontId="11" fillId="3" borderId="2" xfId="8" applyNumberFormat="1" applyFont="1" applyFill="1" applyBorder="1" applyAlignment="1">
      <alignment horizontal="right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167" fontId="11" fillId="3" borderId="2" xfId="8" applyNumberFormat="1" applyFont="1" applyFill="1" applyBorder="1" applyAlignment="1">
      <alignment horizontal="right" vertical="center" wrapTex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'Inv_Eje_Sep_2020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'Inv_Eje_Sep_2020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Capacitación</c:v>
                </c:pt>
              </c:strCache>
            </c:strRef>
          </c:cat>
          <c:val>
            <c:numRef>
              <c:f>'Inv_Eje_Sep_2020 FEAB'!$H$18:$H$21</c:f>
              <c:numCache>
                <c:formatCode>_-* #,##0.00\ _€_-;\-* #,##0.00\ _€_-;_-* "-"\ _€_-;_-@_-</c:formatCode>
                <c:ptCount val="4"/>
                <c:pt idx="0">
                  <c:v>11566</c:v>
                </c:pt>
                <c:pt idx="1">
                  <c:v>13151.272999999999</c:v>
                </c:pt>
                <c:pt idx="2">
                  <c:v>11705</c:v>
                </c:pt>
                <c:pt idx="3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'Inv_Eje_Sep_2020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'Inv_Eje_Sep_2020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Capacitación</c:v>
                </c:pt>
              </c:strCache>
            </c:strRef>
          </c:cat>
          <c:val>
            <c:numRef>
              <c:f>'Inv_Eje_Sep_2020 FEAB'!$I$18:$I$21</c:f>
              <c:numCache>
                <c:formatCode>_-* #,##0.00\ _€_-;\-* #,##0.00\ _€_-;_-* "-"\ _€_-;_-@_-</c:formatCode>
                <c:ptCount val="4"/>
                <c:pt idx="0">
                  <c:v>493.99687399999999</c:v>
                </c:pt>
                <c:pt idx="1">
                  <c:v>10880.494139</c:v>
                </c:pt>
                <c:pt idx="2">
                  <c:v>9678.9537340000006</c:v>
                </c:pt>
                <c:pt idx="3">
                  <c:v>3528.6775600000001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'Inv_Eje_Sep_2020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'Inv_Eje_Sep_2020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Capacitación</c:v>
                </c:pt>
              </c:strCache>
            </c:strRef>
          </c:cat>
          <c:val>
            <c:numRef>
              <c:f>'Inv_Eje_Sep_2020 FEAB'!$J$18:$J$21</c:f>
              <c:numCache>
                <c:formatCode>_-* #,##0.00\ _€_-;\-* #,##0.00\ _€_-;_-* "-"\ _€_-;_-@_-</c:formatCode>
                <c:ptCount val="4"/>
                <c:pt idx="0">
                  <c:v>0</c:v>
                </c:pt>
                <c:pt idx="1">
                  <c:v>9100.3981600000006</c:v>
                </c:pt>
                <c:pt idx="2">
                  <c:v>3664.7067230000002</c:v>
                </c:pt>
                <c:pt idx="3">
                  <c:v>192.29785000000001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'Inv_Eje_Sep_2020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'Inv_Eje_Sep_2020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Capacitación</c:v>
                </c:pt>
              </c:strCache>
            </c:strRef>
          </c:cat>
          <c:val>
            <c:numRef>
              <c:f>'Inv_Eje_Sep_2020 FEAB'!$K$18:$K$21</c:f>
              <c:numCache>
                <c:formatCode>0%</c:formatCode>
                <c:ptCount val="4"/>
                <c:pt idx="0">
                  <c:v>4.271112519453571E-2</c:v>
                </c:pt>
                <c:pt idx="1">
                  <c:v>0.82733391200988693</c:v>
                </c:pt>
                <c:pt idx="2">
                  <c:v>0.82690762357966685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1003200"/>
        <c:axId val="-351012992"/>
      </c:barChart>
      <c:lineChart>
        <c:grouping val="standard"/>
        <c:varyColors val="0"/>
        <c:ser>
          <c:idx val="4"/>
          <c:order val="4"/>
          <c:tx>
            <c:strRef>
              <c:f>'Inv_Eje_Sep_2020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'Inv_Eje_Sep_2020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Capacitación</c:v>
                </c:pt>
              </c:strCache>
            </c:strRef>
          </c:cat>
          <c:val>
            <c:numRef>
              <c:f>'Inv_Eje_Sep_2020 FEAB'!$L$18:$L$21</c:f>
              <c:numCache>
                <c:formatCode>0%</c:formatCode>
                <c:ptCount val="4"/>
                <c:pt idx="0">
                  <c:v>0</c:v>
                </c:pt>
                <c:pt idx="1">
                  <c:v>0.69197849972394321</c:v>
                </c:pt>
                <c:pt idx="2">
                  <c:v>0.31308899812046137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51003744"/>
        <c:axId val="-351011360"/>
      </c:lineChart>
      <c:catAx>
        <c:axId val="-351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12992"/>
        <c:crosses val="autoZero"/>
        <c:auto val="1"/>
        <c:lblAlgn val="ctr"/>
        <c:lblOffset val="100"/>
        <c:noMultiLvlLbl val="0"/>
      </c:catAx>
      <c:valAx>
        <c:axId val="-3510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200"/>
        <c:crosses val="autoZero"/>
        <c:crossBetween val="between"/>
      </c:valAx>
      <c:valAx>
        <c:axId val="-35101136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744"/>
        <c:crosses val="max"/>
        <c:crossBetween val="between"/>
      </c:valAx>
      <c:catAx>
        <c:axId val="-351003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510113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24</xdr:row>
      <xdr:rowOff>14287</xdr:rowOff>
    </xdr:from>
    <xdr:to>
      <xdr:col>10</xdr:col>
      <xdr:colOff>9525</xdr:colOff>
      <xdr:row>33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6"/>
  <sheetViews>
    <sheetView showGridLines="0" tabSelected="1" zoomScale="85" zoomScaleNormal="85" workbookViewId="0">
      <selection activeCell="B5" sqref="B5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6" t="s">
        <v>39</v>
      </c>
      <c r="C1" s="47"/>
      <c r="D1" s="47"/>
      <c r="E1" s="47"/>
      <c r="F1" s="47"/>
      <c r="G1" s="47"/>
      <c r="H1" s="48" t="s">
        <v>40</v>
      </c>
      <c r="I1" s="48"/>
      <c r="J1" s="48"/>
      <c r="K1" s="48"/>
      <c r="L1" s="48"/>
      <c r="M1" s="48"/>
      <c r="N1" s="48"/>
      <c r="O1" s="48"/>
    </row>
    <row r="2" spans="2:15" ht="35.25" customHeight="1" thickBot="1" x14ac:dyDescent="0.3">
      <c r="B2" s="47"/>
      <c r="C2" s="47"/>
      <c r="D2" s="47"/>
      <c r="E2" s="47"/>
      <c r="F2" s="47"/>
      <c r="G2" s="47"/>
      <c r="H2" s="49" t="s">
        <v>43</v>
      </c>
      <c r="I2" s="49"/>
      <c r="J2" s="49"/>
      <c r="K2" s="49"/>
      <c r="L2" s="49"/>
      <c r="M2" s="49"/>
      <c r="N2" s="49"/>
      <c r="O2" s="49"/>
    </row>
    <row r="3" spans="2:15" ht="22.5" customHeight="1" x14ac:dyDescent="0.25">
      <c r="H3" s="50" t="s">
        <v>14</v>
      </c>
      <c r="I3" s="51"/>
      <c r="J3" s="51"/>
      <c r="K3" s="51"/>
      <c r="L3" s="51"/>
      <c r="M3" s="51"/>
      <c r="N3" s="52" t="s">
        <v>44</v>
      </c>
      <c r="O3" s="53"/>
    </row>
    <row r="4" spans="2:15" ht="19.5" customHeight="1" thickBot="1" x14ac:dyDescent="0.3">
      <c r="H4" s="43" t="s">
        <v>15</v>
      </c>
      <c r="I4" s="44"/>
      <c r="J4" s="44"/>
      <c r="K4" s="44"/>
      <c r="L4" s="44"/>
      <c r="M4" s="44"/>
      <c r="N4" s="44" t="s">
        <v>16</v>
      </c>
      <c r="O4" s="45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24</v>
      </c>
      <c r="O5" s="9" t="s">
        <v>25</v>
      </c>
    </row>
    <row r="6" spans="2:15" ht="40.5" customHeight="1" x14ac:dyDescent="0.25">
      <c r="B6" s="21">
        <v>1</v>
      </c>
      <c r="C6" s="22">
        <v>2018011000817</v>
      </c>
      <c r="D6" s="23" t="s">
        <v>31</v>
      </c>
      <c r="E6" s="24">
        <v>26</v>
      </c>
      <c r="F6" s="24" t="s">
        <v>4</v>
      </c>
      <c r="G6" s="38" t="s">
        <v>5</v>
      </c>
      <c r="H6" s="25">
        <v>11305</v>
      </c>
      <c r="I6" s="26">
        <v>0</v>
      </c>
      <c r="J6" s="39">
        <v>11266.884962</v>
      </c>
      <c r="K6" s="39">
        <f>+H6-I6-J6</f>
        <v>38.115037999999913</v>
      </c>
      <c r="L6" s="25">
        <v>9504.6840420000008</v>
      </c>
      <c r="M6" s="26">
        <v>3631.2641530000001</v>
      </c>
      <c r="N6" s="27">
        <f>+L6/H6</f>
        <v>0.84075046811145515</v>
      </c>
      <c r="O6" s="28">
        <f>+M6/H6</f>
        <v>0.32120868226448474</v>
      </c>
    </row>
    <row r="7" spans="2:15" ht="40.5" customHeight="1" x14ac:dyDescent="0.25">
      <c r="B7" s="21">
        <v>2</v>
      </c>
      <c r="C7" s="22">
        <v>2018011000872</v>
      </c>
      <c r="D7" s="23" t="s">
        <v>42</v>
      </c>
      <c r="E7" s="24">
        <v>26</v>
      </c>
      <c r="F7" s="24" t="s">
        <v>4</v>
      </c>
      <c r="G7" s="36" t="s">
        <v>41</v>
      </c>
      <c r="H7" s="25">
        <v>400</v>
      </c>
      <c r="I7" s="26"/>
      <c r="J7" s="39">
        <v>174.26969199999999</v>
      </c>
      <c r="K7" s="39">
        <f t="shared" ref="K7:K11" si="0">+H7-I7-J7</f>
        <v>225.73030800000001</v>
      </c>
      <c r="L7" s="39">
        <v>174.26969199999999</v>
      </c>
      <c r="M7" s="26">
        <v>33.442570000000003</v>
      </c>
      <c r="N7" s="27">
        <f t="shared" ref="N7" si="1">+L7/H7</f>
        <v>0.43567423</v>
      </c>
      <c r="O7" s="28">
        <f t="shared" ref="O7" si="2">+M7/H7</f>
        <v>8.3606425000000012E-2</v>
      </c>
    </row>
    <row r="8" spans="2:15" ht="40.5" customHeight="1" x14ac:dyDescent="0.25">
      <c r="B8" s="29">
        <v>3</v>
      </c>
      <c r="C8" s="22">
        <v>2018011000523</v>
      </c>
      <c r="D8" s="30" t="s">
        <v>32</v>
      </c>
      <c r="E8" s="24">
        <v>26</v>
      </c>
      <c r="F8" s="24" t="s">
        <v>4</v>
      </c>
      <c r="G8" s="36" t="s">
        <v>33</v>
      </c>
      <c r="H8" s="31">
        <v>1566</v>
      </c>
      <c r="I8" s="32">
        <v>0</v>
      </c>
      <c r="J8" s="31">
        <v>0</v>
      </c>
      <c r="K8" s="39">
        <f t="shared" si="0"/>
        <v>1566</v>
      </c>
      <c r="L8" s="31">
        <v>0</v>
      </c>
      <c r="M8" s="31">
        <v>0</v>
      </c>
      <c r="N8" s="27">
        <f t="shared" ref="N8:N11" si="3">+L8/H8</f>
        <v>0</v>
      </c>
      <c r="O8" s="28">
        <f t="shared" ref="O8:O11" si="4">+M8/H8</f>
        <v>0</v>
      </c>
    </row>
    <row r="9" spans="2:15" ht="40.5" customHeight="1" x14ac:dyDescent="0.25">
      <c r="B9" s="21">
        <v>4</v>
      </c>
      <c r="C9" s="22">
        <v>2018011000820</v>
      </c>
      <c r="D9" s="30" t="s">
        <v>34</v>
      </c>
      <c r="E9" s="24">
        <v>26</v>
      </c>
      <c r="F9" s="24" t="s">
        <v>4</v>
      </c>
      <c r="G9" s="37" t="s">
        <v>6</v>
      </c>
      <c r="H9" s="31">
        <v>13151.272999999999</v>
      </c>
      <c r="I9" s="32">
        <v>0</v>
      </c>
      <c r="J9" s="31">
        <v>11925.250884999999</v>
      </c>
      <c r="K9" s="39">
        <f t="shared" si="0"/>
        <v>1226.0221149999998</v>
      </c>
      <c r="L9" s="31">
        <v>10880.494139</v>
      </c>
      <c r="M9" s="31">
        <v>9100.3981600000006</v>
      </c>
      <c r="N9" s="27">
        <f t="shared" si="3"/>
        <v>0.82733391200988693</v>
      </c>
      <c r="O9" s="28">
        <f t="shared" si="4"/>
        <v>0.69197849972394321</v>
      </c>
    </row>
    <row r="10" spans="2:15" ht="40.5" customHeight="1" x14ac:dyDescent="0.25">
      <c r="B10" s="21">
        <v>5</v>
      </c>
      <c r="C10" s="22">
        <v>2018011000512</v>
      </c>
      <c r="D10" s="30" t="s">
        <v>35</v>
      </c>
      <c r="E10" s="24">
        <v>26</v>
      </c>
      <c r="F10" s="24" t="s">
        <v>4</v>
      </c>
      <c r="G10" s="37" t="s">
        <v>36</v>
      </c>
      <c r="H10" s="31">
        <v>4300</v>
      </c>
      <c r="I10" s="32"/>
      <c r="J10" s="31">
        <v>3528.6775600000001</v>
      </c>
      <c r="K10" s="39">
        <f t="shared" si="0"/>
        <v>771.32243999999992</v>
      </c>
      <c r="L10" s="31">
        <v>3528.6775600000001</v>
      </c>
      <c r="M10" s="31">
        <v>192.29785000000001</v>
      </c>
      <c r="N10" s="27">
        <f t="shared" si="3"/>
        <v>0.82062268837209307</v>
      </c>
      <c r="O10" s="28">
        <f t="shared" si="4"/>
        <v>4.4720430232558145E-2</v>
      </c>
    </row>
    <row r="11" spans="2:15" ht="40.5" customHeight="1" x14ac:dyDescent="0.25">
      <c r="B11" s="29">
        <v>6</v>
      </c>
      <c r="C11" s="22">
        <v>2018011000521</v>
      </c>
      <c r="D11" s="30" t="s">
        <v>37</v>
      </c>
      <c r="E11" s="24">
        <v>26</v>
      </c>
      <c r="F11" s="24" t="s">
        <v>4</v>
      </c>
      <c r="G11" s="37" t="s">
        <v>38</v>
      </c>
      <c r="H11" s="31">
        <v>10000</v>
      </c>
      <c r="I11" s="32">
        <v>0</v>
      </c>
      <c r="J11" s="31">
        <v>9927.9019260000005</v>
      </c>
      <c r="K11" s="39">
        <f t="shared" si="0"/>
        <v>72.098073999999542</v>
      </c>
      <c r="L11" s="31">
        <v>493.99687399999999</v>
      </c>
      <c r="M11" s="31">
        <v>0</v>
      </c>
      <c r="N11" s="27">
        <f t="shared" si="3"/>
        <v>4.9399687399999996E-2</v>
      </c>
      <c r="O11" s="28">
        <f t="shared" si="4"/>
        <v>0</v>
      </c>
    </row>
    <row r="12" spans="2:15" ht="40.5" customHeight="1" thickBot="1" x14ac:dyDescent="0.3">
      <c r="B12" s="40" t="s">
        <v>26</v>
      </c>
      <c r="C12" s="41"/>
      <c r="D12" s="41"/>
      <c r="E12" s="41"/>
      <c r="F12" s="41"/>
      <c r="G12" s="42"/>
      <c r="H12" s="33">
        <f>SUM(H6:H11)</f>
        <v>40722.273000000001</v>
      </c>
      <c r="I12" s="33">
        <f t="shared" ref="I12:K12" si="5">SUM(I6:I11)</f>
        <v>0</v>
      </c>
      <c r="J12" s="33">
        <f t="shared" si="5"/>
        <v>36822.985025000002</v>
      </c>
      <c r="K12" s="33">
        <f t="shared" si="5"/>
        <v>3899.2879749999993</v>
      </c>
      <c r="L12" s="33">
        <f>SUM(L6:L11)</f>
        <v>24582.122307000001</v>
      </c>
      <c r="M12" s="33">
        <f>SUM(M6:M11)</f>
        <v>12957.402733000001</v>
      </c>
      <c r="N12" s="34">
        <f t="shared" ref="N12" si="6">L12/H12</f>
        <v>0.60365300107388409</v>
      </c>
      <c r="O12" s="35">
        <f t="shared" ref="O12" si="7">M12/H12</f>
        <v>0.31818957485501853</v>
      </c>
    </row>
    <row r="13" spans="2:15" ht="40.5" customHeight="1" x14ac:dyDescent="0.25">
      <c r="K13" s="20"/>
    </row>
    <row r="14" spans="2:15" ht="32.25" customHeight="1" x14ac:dyDescent="0.25">
      <c r="J14" s="19"/>
      <c r="K14" s="20"/>
    </row>
    <row r="15" spans="2:15" ht="15" x14ac:dyDescent="0.25">
      <c r="H15" s="18"/>
    </row>
    <row r="16" spans="2:15" ht="15" x14ac:dyDescent="0.25">
      <c r="K16" s="10"/>
    </row>
    <row r="17" spans="7:12" ht="16.5" customHeight="1" x14ac:dyDescent="0.25">
      <c r="G17" s="11" t="s">
        <v>27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28</v>
      </c>
      <c r="H18" s="13">
        <f>+H8+H11</f>
        <v>11566</v>
      </c>
      <c r="I18" s="13">
        <f>+L8+L11</f>
        <v>493.99687399999999</v>
      </c>
      <c r="J18" s="13">
        <f>+M8+M11</f>
        <v>0</v>
      </c>
      <c r="K18" s="14">
        <f>I18/H18</f>
        <v>4.271112519453571E-2</v>
      </c>
      <c r="L18" s="14">
        <f>J18/H18</f>
        <v>0</v>
      </c>
    </row>
    <row r="19" spans="7:12" ht="15" x14ac:dyDescent="0.25">
      <c r="G19" s="12" t="s">
        <v>29</v>
      </c>
      <c r="H19" s="13">
        <f>+H9</f>
        <v>13151.272999999999</v>
      </c>
      <c r="I19" s="13">
        <f>+L9</f>
        <v>10880.494139</v>
      </c>
      <c r="J19" s="13">
        <f>+M9</f>
        <v>9100.3981600000006</v>
      </c>
      <c r="K19" s="14">
        <f t="shared" ref="K19:K20" si="8">I19/H19</f>
        <v>0.82733391200988693</v>
      </c>
      <c r="L19" s="14">
        <f t="shared" ref="L19:L20" si="9">J19/H19</f>
        <v>0.69197849972394321</v>
      </c>
    </row>
    <row r="20" spans="7:12" ht="15" x14ac:dyDescent="0.25">
      <c r="G20" s="12" t="s">
        <v>30</v>
      </c>
      <c r="H20" s="13">
        <f>+H6+H7</f>
        <v>11705</v>
      </c>
      <c r="I20" s="13">
        <f>+L6+L7</f>
        <v>9678.9537340000006</v>
      </c>
      <c r="J20" s="13">
        <f>+M6+M7</f>
        <v>3664.7067230000002</v>
      </c>
      <c r="K20" s="14">
        <f t="shared" si="8"/>
        <v>0.82690762357966685</v>
      </c>
      <c r="L20" s="14">
        <f t="shared" si="9"/>
        <v>0.31308899812046137</v>
      </c>
    </row>
    <row r="21" spans="7:12" ht="15" x14ac:dyDescent="0.25">
      <c r="G21" s="12" t="s">
        <v>45</v>
      </c>
      <c r="H21" s="13">
        <f>+H10</f>
        <v>4300</v>
      </c>
      <c r="I21" s="13">
        <f>+L10</f>
        <v>3528.6775600000001</v>
      </c>
      <c r="J21" s="13">
        <f>+M10</f>
        <v>192.29785000000001</v>
      </c>
      <c r="K21" s="14"/>
      <c r="L21" s="14"/>
    </row>
    <row r="22" spans="7:12" ht="15" x14ac:dyDescent="0.25">
      <c r="G22" s="15" t="s">
        <v>7</v>
      </c>
      <c r="H22" s="16">
        <f>SUM(H18:H21)</f>
        <v>40722.273000000001</v>
      </c>
      <c r="I22" s="16">
        <f t="shared" ref="I22:J22" si="10">SUM(I18:I21)</f>
        <v>24582.122307000001</v>
      </c>
      <c r="J22" s="16">
        <f t="shared" si="10"/>
        <v>12957.402733000001</v>
      </c>
      <c r="K22" s="17">
        <f>+I22/H22</f>
        <v>0.60365300107388409</v>
      </c>
      <c r="L22" s="17">
        <f>+J22/H22</f>
        <v>0.31818957485501853</v>
      </c>
    </row>
    <row r="23" spans="7:12" ht="15" customHeight="1" x14ac:dyDescent="0.25"/>
    <row r="24" spans="7:12" ht="15" x14ac:dyDescent="0.25">
      <c r="L24" s="18">
        <f>+I22-L12</f>
        <v>0</v>
      </c>
    </row>
    <row r="25" spans="7:12" ht="15" customHeight="1" x14ac:dyDescent="0.25"/>
    <row r="26" spans="7:12" ht="15" x14ac:dyDescent="0.25"/>
    <row r="27" spans="7:12" ht="15" x14ac:dyDescent="0.25"/>
    <row r="28" spans="7:12" ht="31.5" customHeight="1" x14ac:dyDescent="0.25"/>
    <row r="29" spans="7:12" ht="24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67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Inv_Eje_Sep_2020 FEAB</vt:lpstr>
      <vt:lpstr>'Inv_Eje_Sep_2020 FEAB'!Área_de_impresión</vt:lpstr>
      <vt:lpstr>'Inv_Eje_Sep_2020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2020-10-07T12:47:41Z</dcterms:created>
  <dcterms:modified xsi:type="dcterms:W3CDTF">2020-10-07T12:47:58Z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