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ers\acastano\Downloads\"/>
    </mc:Choice>
  </mc:AlternateContent>
  <xr:revisionPtr revIDLastSave="0" documentId="8_{BB06C2FE-6518-4F45-AE2F-98AA276319CD}" xr6:coauthVersionLast="47" xr6:coauthVersionMax="47" xr10:uidLastSave="{00000000-0000-0000-0000-000000000000}"/>
  <bookViews>
    <workbookView xWindow="28680" yWindow="-120" windowWidth="29040" windowHeight="15720" xr2:uid="{62730879-9EEB-4456-B49F-4D75AAD08BE6}"/>
  </bookViews>
  <sheets>
    <sheet name="Inv_Eje_31 Mar FG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P17" i="1"/>
  <c r="O17" i="1"/>
  <c r="N17" i="1"/>
  <c r="M17" i="1"/>
  <c r="L17" i="1"/>
  <c r="J17" i="1"/>
  <c r="I17" i="1"/>
  <c r="H17" i="1"/>
  <c r="P16" i="1"/>
  <c r="O16" i="1"/>
  <c r="K16" i="1"/>
  <c r="K17" i="1" s="1"/>
  <c r="P15" i="1"/>
  <c r="O15" i="1"/>
  <c r="N15" i="1"/>
  <c r="M15" i="1"/>
  <c r="L15" i="1"/>
  <c r="J15" i="1"/>
  <c r="I15" i="1"/>
  <c r="H15" i="1"/>
  <c r="P14" i="1"/>
  <c r="O14" i="1"/>
  <c r="K14" i="1"/>
  <c r="K15" i="1" s="1"/>
  <c r="P13" i="1"/>
  <c r="O13" i="1"/>
  <c r="N13" i="1"/>
  <c r="M13" i="1"/>
  <c r="L13" i="1"/>
  <c r="J13" i="1"/>
  <c r="I13" i="1"/>
  <c r="H13" i="1"/>
  <c r="P12" i="1"/>
  <c r="O12" i="1"/>
  <c r="K12" i="1"/>
  <c r="K13" i="1" s="1"/>
  <c r="P11" i="1"/>
  <c r="O11" i="1"/>
  <c r="N11" i="1"/>
  <c r="M11" i="1"/>
  <c r="L11" i="1"/>
  <c r="J11" i="1"/>
  <c r="I11" i="1"/>
  <c r="H11" i="1"/>
  <c r="P10" i="1"/>
  <c r="O10" i="1"/>
  <c r="K10" i="1"/>
  <c r="K11" i="1" s="1"/>
  <c r="P9" i="1"/>
  <c r="O9" i="1"/>
  <c r="N9" i="1"/>
  <c r="N18" i="1" s="1"/>
  <c r="M9" i="1"/>
  <c r="M18" i="1" s="1"/>
  <c r="P18" i="1" s="1"/>
  <c r="L9" i="1"/>
  <c r="L18" i="1" s="1"/>
  <c r="O18" i="1" s="1"/>
  <c r="J9" i="1"/>
  <c r="J18" i="1" s="1"/>
  <c r="I9" i="1"/>
  <c r="H9" i="1"/>
  <c r="P8" i="1"/>
  <c r="O8" i="1"/>
  <c r="K8" i="1"/>
  <c r="P7" i="1"/>
  <c r="O7" i="1"/>
  <c r="K7" i="1"/>
  <c r="K9" i="1" s="1"/>
  <c r="K18" i="1" s="1"/>
</calcChain>
</file>

<file path=xl/sharedStrings.xml><?xml version="1.0" encoding="utf-8"?>
<sst xmlns="http://schemas.openxmlformats.org/spreadsheetml/2006/main" count="46" uniqueCount="35">
  <si>
    <t>FISCALÍA GENERAL DE LA NACIÓN  -  Unidad Ejecutora: 29-01-01 FISCALÍA GENERAL DE LA NACIÓN - GESTIÓN GENERAL</t>
  </si>
  <si>
    <t>PROYECTOS DE INVERSION 2026</t>
  </si>
  <si>
    <t>AVANCE CORRESPONDIENTE MARZO DE 2026</t>
  </si>
  <si>
    <t>Fuente Información SIIF</t>
  </si>
  <si>
    <t>Ejecución Presupuestal con Corte al 31 de Marzo de 2026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</si>
  <si>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</si>
  <si>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</si>
  <si>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</si>
  <si>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</si>
  <si>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</si>
  <si>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</si>
  <si>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</si>
  <si>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</si>
  <si>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</si>
  <si>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</si>
  <si>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</si>
  <si>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</si>
  <si>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</si>
  <si>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</si>
  <si>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</si>
  <si>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</si>
  <si>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</si>
  <si>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C-2901-0800-12-20111D</t>
  </si>
  <si>
    <t>CSF</t>
  </si>
  <si>
    <t>FORTALECIMIENTO DE LA CAPACIDAD DE PROCESAMIENTO Y ANÁLISIS DE EMP Y EF EN LOS GRUPOS DE CRIMINALÍSTICA DE LA FISCALÍA A NIVEL  NACIONAL</t>
  </si>
  <si>
    <t>Subtotal</t>
  </si>
  <si>
    <t>C-2901-0800-13-20111D</t>
  </si>
  <si>
    <t>FORTALECIMIENTO , MODERNIZACIÓN E INNOVACIÓN DE LA FISCALÍA GENERAL DE LA NACIÓN PARA LA INVESTIGACIÓN CRIMINAL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</si>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</sst>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"/>
    <numFmt numFmtId="165" formatCode="_-* #,##0.0\ _€_-;\-* #,##0.0\ _€_-;_-* &quot;-&quot;\ _€_-;_-@"/>
    <numFmt numFmtId="166" formatCode="0.0%"/>
  </numFmts>
  <fonts count="9" x14ac:knownFonts="1">
    <font>
      <sz val="11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left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right" vertical="center" wrapText="1"/>
    </xf>
    <xf numFmtId="10" fontId="1" fillId="4" borderId="17" xfId="0" applyNumberFormat="1" applyFont="1" applyFill="1" applyBorder="1" applyAlignment="1">
      <alignment horizontal="center" vertical="center" wrapText="1"/>
    </xf>
    <xf numFmtId="10" fontId="1" fillId="4" borderId="18" xfId="0" applyNumberFormat="1" applyFont="1" applyFill="1" applyBorder="1" applyAlignment="1">
      <alignment horizontal="center" vertical="center" wrapText="1"/>
    </xf>
    <xf numFmtId="164" fontId="6" fillId="4" borderId="19" xfId="0" applyNumberFormat="1" applyFont="1" applyFill="1" applyBorder="1" applyAlignment="1">
      <alignment horizontal="left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164" fontId="2" fillId="5" borderId="17" xfId="0" applyNumberFormat="1" applyFont="1" applyFill="1" applyBorder="1" applyAlignment="1">
      <alignment horizontal="right" vertical="center" wrapText="1"/>
    </xf>
    <xf numFmtId="10" fontId="2" fillId="5" borderId="17" xfId="0" applyNumberFormat="1" applyFont="1" applyFill="1" applyBorder="1" applyAlignment="1">
      <alignment horizontal="center" vertical="center" wrapText="1"/>
    </xf>
    <xf numFmtId="10" fontId="2" fillId="5" borderId="18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4" borderId="16" xfId="0" applyNumberFormat="1" applyFont="1" applyFill="1" applyBorder="1" applyAlignment="1">
      <alignment horizontal="right" vertical="center" wrapText="1"/>
    </xf>
    <xf numFmtId="10" fontId="7" fillId="4" borderId="17" xfId="0" applyNumberFormat="1" applyFont="1" applyFill="1" applyBorder="1" applyAlignment="1">
      <alignment horizontal="center" vertical="center" wrapText="1"/>
    </xf>
    <xf numFmtId="10" fontId="7" fillId="4" borderId="18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4" fontId="2" fillId="5" borderId="24" xfId="0" applyNumberFormat="1" applyFont="1" applyFill="1" applyBorder="1" applyAlignment="1">
      <alignment horizontal="right" vertical="center" wrapText="1"/>
    </xf>
    <xf numFmtId="10" fontId="2" fillId="5" borderId="24" xfId="0" applyNumberFormat="1" applyFont="1" applyFill="1" applyBorder="1" applyAlignment="1">
      <alignment horizontal="center" vertical="center" wrapText="1"/>
    </xf>
    <xf numFmtId="10" fontId="2" fillId="5" borderId="25" xfId="0" applyNumberFormat="1" applyFont="1" applyFill="1" applyBorder="1" applyAlignment="1">
      <alignment horizontal="center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left" vertical="center" wrapText="1"/>
    </xf>
    <xf numFmtId="1" fontId="7" fillId="4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164" fontId="2" fillId="5" borderId="20" xfId="0" applyNumberFormat="1" applyFont="1" applyFill="1" applyBorder="1" applyAlignment="1">
      <alignment horizontal="right" vertical="center" wrapText="1"/>
    </xf>
    <xf numFmtId="165" fontId="1" fillId="4" borderId="17" xfId="0" applyNumberFormat="1" applyFont="1" applyFill="1" applyBorder="1" applyAlignment="1">
      <alignment horizontal="right" vertical="center" wrapText="1"/>
    </xf>
    <xf numFmtId="164" fontId="1" fillId="4" borderId="17" xfId="0" applyNumberFormat="1" applyFont="1" applyFill="1" applyBorder="1" applyAlignment="1">
      <alignment horizontal="right" vertical="center" wrapText="1" readingOrder="1"/>
    </xf>
    <xf numFmtId="0" fontId="6" fillId="5" borderId="26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28" xfId="0" applyFont="1" applyBorder="1"/>
    <xf numFmtId="164" fontId="6" fillId="5" borderId="29" xfId="0" applyNumberFormat="1" applyFont="1" applyFill="1" applyBorder="1" applyAlignment="1">
      <alignment horizontal="right" vertical="center" wrapText="1"/>
    </xf>
    <xf numFmtId="166" fontId="6" fillId="5" borderId="29" xfId="0" applyNumberFormat="1" applyFont="1" applyFill="1" applyBorder="1" applyAlignment="1">
      <alignment horizontal="center" vertical="center" wrapText="1"/>
    </xf>
    <xf numFmtId="10" fontId="6" fillId="5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4AE8650D-D4B0-48AF-8153-A5A998ABC7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904875"/>
          <a:ext cx="148590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3" name="image1.jpg">
          <a:extLst>
            <a:ext uri="{FF2B5EF4-FFF2-40B4-BE49-F238E27FC236}">
              <a16:creationId xmlns:a16="http://schemas.microsoft.com/office/drawing/2014/main" id="{48E5FA02-40A9-4F78-A0BB-6BE69997E0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904875"/>
          <a:ext cx="1485900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2FD9-8558-47A4-B520-EFFBA50B72A1}">
  <sheetPr>
    <tabColor rgb="FF92D050"/>
    <pageSetUpPr fitToPage="1"/>
  </sheetPr>
  <dimension ref="A1:Z998"/>
  <sheetViews>
    <sheetView showGridLines="0" tabSelected="1" zoomScaleNormal="100" workbookViewId="0">
      <pane ySplit="6" topLeftCell="A7" activePane="bottomLeft" state="frozen"/>
      <selection pane="bottomLeft" activeCell="B6" sqref="B6"/>
    </sheetView>
  </sheetViews>
  <sheetFormatPr baseColWidth="10" defaultColWidth="14.453125" defaultRowHeight="15" customHeight="1" x14ac:dyDescent="0.35"/>
  <cols>
    <col min="1" max="1" width="4.90625" customWidth="1"/>
    <col min="2" max="2" width="6.54296875" customWidth="1"/>
    <col min="3" max="3" width="19.90625" customWidth="1"/>
    <col min="4" max="4" width="23" customWidth="1"/>
    <col min="5" max="5" width="5.08984375" customWidth="1"/>
    <col min="6" max="6" width="5.6328125" customWidth="1"/>
    <col min="7" max="7" width="47" customWidth="1"/>
    <col min="8" max="8" width="18.54296875" customWidth="1"/>
    <col min="9" max="9" width="15.90625" hidden="1" customWidth="1"/>
    <col min="10" max="12" width="18.54296875" customWidth="1"/>
    <col min="13" max="13" width="18.453125" customWidth="1"/>
    <col min="14" max="14" width="16.6328125" customWidth="1"/>
    <col min="15" max="15" width="18.08984375" customWidth="1"/>
    <col min="16" max="16" width="20.08984375" customWidth="1"/>
    <col min="17" max="26" width="11.453125" customWidth="1"/>
  </cols>
  <sheetData>
    <row r="1" spans="1:26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2" t="s">
        <v>0</v>
      </c>
      <c r="C2" s="3"/>
      <c r="D2" s="3"/>
      <c r="E2" s="3"/>
      <c r="F2" s="3"/>
      <c r="G2" s="3"/>
      <c r="H2" s="4" t="s">
        <v>1</v>
      </c>
      <c r="I2" s="3"/>
      <c r="J2" s="3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thickBot="1" x14ac:dyDescent="0.4">
      <c r="A3" s="1"/>
      <c r="B3" s="3"/>
      <c r="C3" s="3"/>
      <c r="D3" s="3"/>
      <c r="E3" s="3"/>
      <c r="F3" s="3"/>
      <c r="G3" s="3"/>
      <c r="H3" s="4" t="s">
        <v>2</v>
      </c>
      <c r="I3" s="3"/>
      <c r="J3" s="3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35">
      <c r="A4" s="1"/>
      <c r="B4" s="1"/>
      <c r="C4" s="1"/>
      <c r="D4" s="1"/>
      <c r="E4" s="1"/>
      <c r="F4" s="1"/>
      <c r="G4" s="1"/>
      <c r="H4" s="5" t="s">
        <v>3</v>
      </c>
      <c r="I4" s="6"/>
      <c r="J4" s="6"/>
      <c r="K4" s="6"/>
      <c r="L4" s="6"/>
      <c r="M4" s="6"/>
      <c r="N4" s="7"/>
      <c r="O4" s="8" t="s">
        <v>4</v>
      </c>
      <c r="P4" s="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 x14ac:dyDescent="0.4">
      <c r="A5" s="1"/>
      <c r="B5" s="1"/>
      <c r="C5" s="1"/>
      <c r="D5" s="1"/>
      <c r="E5" s="1"/>
      <c r="F5" s="1"/>
      <c r="G5" s="1"/>
      <c r="H5" s="10" t="s">
        <v>5</v>
      </c>
      <c r="I5" s="11"/>
      <c r="J5" s="11"/>
      <c r="K5" s="11"/>
      <c r="L5" s="11"/>
      <c r="M5" s="11"/>
      <c r="N5" s="12"/>
      <c r="O5" s="13" t="s">
        <v>6</v>
      </c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75" customHeight="1" x14ac:dyDescent="0.35">
      <c r="A6" s="1"/>
      <c r="B6" s="15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8" t="s">
        <v>13</v>
      </c>
      <c r="I6" s="18" t="s">
        <v>14</v>
      </c>
      <c r="J6" s="18" t="s">
        <v>15</v>
      </c>
      <c r="K6" s="18" t="s">
        <v>16</v>
      </c>
      <c r="L6" s="18" t="s">
        <v>17</v>
      </c>
      <c r="M6" s="18" t="s">
        <v>18</v>
      </c>
      <c r="N6" s="18" t="s">
        <v>19</v>
      </c>
      <c r="O6" s="18" t="s">
        <v>20</v>
      </c>
      <c r="P6" s="19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25" customHeight="1" x14ac:dyDescent="0.35">
      <c r="A7" s="1"/>
      <c r="B7" s="20">
        <v>1</v>
      </c>
      <c r="C7" s="21">
        <v>202300000000401</v>
      </c>
      <c r="D7" s="22" t="s">
        <v>22</v>
      </c>
      <c r="E7" s="23">
        <v>11</v>
      </c>
      <c r="F7" s="22" t="s">
        <v>23</v>
      </c>
      <c r="G7" s="24" t="s">
        <v>24</v>
      </c>
      <c r="H7" s="25">
        <v>30035542806</v>
      </c>
      <c r="I7" s="25"/>
      <c r="J7" s="25">
        <v>9800361.0500000007</v>
      </c>
      <c r="K7" s="25">
        <f>+H7-I7-J7</f>
        <v>30025742444.950001</v>
      </c>
      <c r="L7" s="25">
        <v>0</v>
      </c>
      <c r="M7" s="25">
        <v>0</v>
      </c>
      <c r="N7" s="25">
        <v>0</v>
      </c>
      <c r="O7" s="26">
        <f t="shared" ref="O7:O18" si="0">+L7/H7</f>
        <v>0</v>
      </c>
      <c r="P7" s="27">
        <f t="shared" ref="P7:P18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25" customHeight="1" x14ac:dyDescent="0.35">
      <c r="A8" s="1"/>
      <c r="B8" s="28"/>
      <c r="C8" s="29"/>
      <c r="D8" s="22" t="s">
        <v>22</v>
      </c>
      <c r="E8" s="23">
        <v>16</v>
      </c>
      <c r="F8" s="22" t="s">
        <v>23</v>
      </c>
      <c r="G8" s="24" t="s">
        <v>24</v>
      </c>
      <c r="H8" s="25">
        <v>1964457194</v>
      </c>
      <c r="I8" s="25"/>
      <c r="J8" s="25">
        <v>0</v>
      </c>
      <c r="K8" s="25">
        <f>+H8-I8-J8</f>
        <v>1964457194</v>
      </c>
      <c r="L8" s="25">
        <v>0</v>
      </c>
      <c r="M8" s="25">
        <v>0</v>
      </c>
      <c r="N8" s="25">
        <v>0</v>
      </c>
      <c r="O8" s="26">
        <f t="shared" si="0"/>
        <v>0</v>
      </c>
      <c r="P8" s="27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1"/>
      <c r="B9" s="30" t="s">
        <v>25</v>
      </c>
      <c r="C9" s="31"/>
      <c r="D9" s="31"/>
      <c r="E9" s="31"/>
      <c r="F9" s="31"/>
      <c r="G9" s="32"/>
      <c r="H9" s="33">
        <f>SUM(H7:H8)</f>
        <v>32000000000</v>
      </c>
      <c r="I9" s="33">
        <f t="shared" ref="I9:N9" si="2">SUM(I7:I8)</f>
        <v>0</v>
      </c>
      <c r="J9" s="33">
        <f t="shared" si="2"/>
        <v>9800361.0500000007</v>
      </c>
      <c r="K9" s="33">
        <f t="shared" si="2"/>
        <v>31990199638.950001</v>
      </c>
      <c r="L9" s="33">
        <f t="shared" si="2"/>
        <v>0</v>
      </c>
      <c r="M9" s="33">
        <f t="shared" si="2"/>
        <v>0</v>
      </c>
      <c r="N9" s="33">
        <f t="shared" si="2"/>
        <v>0</v>
      </c>
      <c r="O9" s="34">
        <f t="shared" si="0"/>
        <v>0</v>
      </c>
      <c r="P9" s="35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9.4" customHeight="1" x14ac:dyDescent="0.35">
      <c r="A10" s="1"/>
      <c r="B10" s="36">
        <v>2</v>
      </c>
      <c r="C10" s="37">
        <v>202300000000400</v>
      </c>
      <c r="D10" s="22" t="s">
        <v>26</v>
      </c>
      <c r="E10" s="22">
        <v>16</v>
      </c>
      <c r="F10" s="23" t="s">
        <v>23</v>
      </c>
      <c r="G10" s="38" t="s">
        <v>27</v>
      </c>
      <c r="H10" s="39">
        <v>15000000000</v>
      </c>
      <c r="I10" s="39"/>
      <c r="J10" s="39">
        <v>0</v>
      </c>
      <c r="K10" s="25">
        <f t="shared" ref="K10" si="3">+H10-I10-J10</f>
        <v>15000000000</v>
      </c>
      <c r="L10" s="39">
        <v>0</v>
      </c>
      <c r="M10" s="39">
        <v>0</v>
      </c>
      <c r="N10" s="39">
        <v>0</v>
      </c>
      <c r="O10" s="40">
        <f t="shared" si="0"/>
        <v>0</v>
      </c>
      <c r="P10" s="41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thickBot="1" x14ac:dyDescent="0.4">
      <c r="A11" s="1"/>
      <c r="B11" s="42" t="s">
        <v>25</v>
      </c>
      <c r="C11" s="11"/>
      <c r="D11" s="11"/>
      <c r="E11" s="11"/>
      <c r="F11" s="11"/>
      <c r="G11" s="12"/>
      <c r="H11" s="43">
        <f t="shared" ref="H11:N11" si="4">SUM(H10:H10)</f>
        <v>15000000000</v>
      </c>
      <c r="I11" s="43">
        <f t="shared" si="4"/>
        <v>0</v>
      </c>
      <c r="J11" s="43">
        <f t="shared" si="4"/>
        <v>0</v>
      </c>
      <c r="K11" s="43">
        <f t="shared" si="4"/>
        <v>15000000000</v>
      </c>
      <c r="L11" s="43">
        <f t="shared" si="4"/>
        <v>0</v>
      </c>
      <c r="M11" s="43">
        <f t="shared" si="4"/>
        <v>0</v>
      </c>
      <c r="N11" s="43">
        <f t="shared" si="4"/>
        <v>0</v>
      </c>
      <c r="O11" s="44">
        <f t="shared" si="0"/>
        <v>0</v>
      </c>
      <c r="P11" s="45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2.4" customHeight="1" x14ac:dyDescent="0.35">
      <c r="A12" s="1"/>
      <c r="B12" s="36">
        <v>3</v>
      </c>
      <c r="C12" s="46">
        <v>2018011000820</v>
      </c>
      <c r="D12" s="22" t="s">
        <v>28</v>
      </c>
      <c r="E12" s="22">
        <v>16</v>
      </c>
      <c r="F12" s="23" t="s">
        <v>23</v>
      </c>
      <c r="G12" s="38" t="s">
        <v>29</v>
      </c>
      <c r="H12" s="39">
        <v>60000000000</v>
      </c>
      <c r="I12" s="39"/>
      <c r="J12" s="39">
        <v>42032915029</v>
      </c>
      <c r="K12" s="25">
        <f t="shared" ref="K12" si="5">+H12-I12-J12</f>
        <v>17967084971</v>
      </c>
      <c r="L12" s="39">
        <v>42032915029</v>
      </c>
      <c r="M12" s="39">
        <v>7557699344</v>
      </c>
      <c r="N12" s="39">
        <v>7557699344</v>
      </c>
      <c r="O12" s="40">
        <f t="shared" si="0"/>
        <v>0.70054858381666663</v>
      </c>
      <c r="P12" s="41">
        <f t="shared" si="1"/>
        <v>0.12596165573333334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thickBot="1" x14ac:dyDescent="0.4">
      <c r="A13" s="1"/>
      <c r="B13" s="42" t="s">
        <v>25</v>
      </c>
      <c r="C13" s="11"/>
      <c r="D13" s="11"/>
      <c r="E13" s="11"/>
      <c r="F13" s="11"/>
      <c r="G13" s="12"/>
      <c r="H13" s="43">
        <f t="shared" ref="H13:N13" si="6">SUM(H12:H12)</f>
        <v>60000000000</v>
      </c>
      <c r="I13" s="43">
        <f t="shared" si="6"/>
        <v>0</v>
      </c>
      <c r="J13" s="43">
        <f t="shared" si="6"/>
        <v>42032915029</v>
      </c>
      <c r="K13" s="43">
        <f t="shared" si="6"/>
        <v>17967084971</v>
      </c>
      <c r="L13" s="43">
        <f t="shared" si="6"/>
        <v>42032915029</v>
      </c>
      <c r="M13" s="43">
        <f t="shared" si="6"/>
        <v>7557699344</v>
      </c>
      <c r="N13" s="43">
        <f t="shared" si="6"/>
        <v>7557699344</v>
      </c>
      <c r="O13" s="44">
        <f t="shared" si="0"/>
        <v>0.70054858381666663</v>
      </c>
      <c r="P13" s="45">
        <f t="shared" si="1"/>
        <v>0.12596165573333334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6.25" customHeight="1" x14ac:dyDescent="0.35">
      <c r="A14" s="1"/>
      <c r="B14" s="47">
        <v>4</v>
      </c>
      <c r="C14" s="48">
        <v>2019011000010</v>
      </c>
      <c r="D14" s="49" t="s">
        <v>30</v>
      </c>
      <c r="E14" s="50">
        <v>16</v>
      </c>
      <c r="F14" s="50" t="s">
        <v>23</v>
      </c>
      <c r="G14" s="51" t="s">
        <v>31</v>
      </c>
      <c r="H14" s="52">
        <v>65683841826</v>
      </c>
      <c r="I14" s="52"/>
      <c r="J14" s="52">
        <v>53505495348</v>
      </c>
      <c r="K14" s="52">
        <f>+H14-I14-J14</f>
        <v>12178346478</v>
      </c>
      <c r="L14" s="52">
        <v>53505495348</v>
      </c>
      <c r="M14" s="52">
        <v>0</v>
      </c>
      <c r="N14" s="52">
        <v>0</v>
      </c>
      <c r="O14" s="26">
        <f t="shared" si="0"/>
        <v>0.81459144076466949</v>
      </c>
      <c r="P14" s="27">
        <f t="shared" si="1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30" t="s">
        <v>25</v>
      </c>
      <c r="C15" s="31"/>
      <c r="D15" s="31"/>
      <c r="E15" s="31"/>
      <c r="F15" s="31"/>
      <c r="G15" s="32"/>
      <c r="H15" s="53">
        <f>SUM(H14:H14)</f>
        <v>65683841826</v>
      </c>
      <c r="I15" s="53">
        <f>SUM(I14:I14)</f>
        <v>0</v>
      </c>
      <c r="J15" s="53">
        <f>SUM(J14:J14)</f>
        <v>53505495348</v>
      </c>
      <c r="K15" s="53">
        <f>SUM(K14:K14)</f>
        <v>12178346478</v>
      </c>
      <c r="L15" s="53">
        <f>SUM(L14:L14)</f>
        <v>53505495348</v>
      </c>
      <c r="M15" s="53">
        <f>SUM(M14:M14)</f>
        <v>0</v>
      </c>
      <c r="N15" s="53">
        <f>SUM(N14:N14)</f>
        <v>0</v>
      </c>
      <c r="O15" s="34">
        <f t="shared" si="0"/>
        <v>0.81459144076466949</v>
      </c>
      <c r="P15" s="35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9.25" customHeight="1" x14ac:dyDescent="0.35">
      <c r="A16" s="1"/>
      <c r="B16" s="36">
        <v>5</v>
      </c>
      <c r="C16" s="46">
        <v>202300000000407</v>
      </c>
      <c r="D16" s="22" t="s">
        <v>32</v>
      </c>
      <c r="E16" s="23">
        <v>11</v>
      </c>
      <c r="F16" s="23" t="s">
        <v>23</v>
      </c>
      <c r="G16" s="38" t="s">
        <v>33</v>
      </c>
      <c r="H16" s="25">
        <v>81424291219</v>
      </c>
      <c r="I16" s="54"/>
      <c r="J16" s="55">
        <v>31269126547.900002</v>
      </c>
      <c r="K16" s="25">
        <f>+H16-I16-J16</f>
        <v>50155164671.099998</v>
      </c>
      <c r="L16" s="55">
        <v>31269126547.900002</v>
      </c>
      <c r="M16" s="25">
        <v>0</v>
      </c>
      <c r="N16" s="25">
        <v>0</v>
      </c>
      <c r="O16" s="26">
        <f t="shared" si="0"/>
        <v>0.3840270032415522</v>
      </c>
      <c r="P16" s="27">
        <f t="shared" si="1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5">
      <c r="A17" s="1"/>
      <c r="B17" s="30" t="s">
        <v>25</v>
      </c>
      <c r="C17" s="31"/>
      <c r="D17" s="31"/>
      <c r="E17" s="31"/>
      <c r="F17" s="31"/>
      <c r="G17" s="32"/>
      <c r="H17" s="33">
        <f t="shared" ref="H17:N17" si="7">SUM(H16)</f>
        <v>81424291219</v>
      </c>
      <c r="I17" s="33">
        <f t="shared" si="7"/>
        <v>0</v>
      </c>
      <c r="J17" s="33">
        <f t="shared" si="7"/>
        <v>31269126547.900002</v>
      </c>
      <c r="K17" s="33">
        <f t="shared" si="7"/>
        <v>50155164671.099998</v>
      </c>
      <c r="L17" s="33">
        <f t="shared" si="7"/>
        <v>31269126547.900002</v>
      </c>
      <c r="M17" s="33">
        <f t="shared" si="7"/>
        <v>0</v>
      </c>
      <c r="N17" s="33">
        <f t="shared" si="7"/>
        <v>0</v>
      </c>
      <c r="O17" s="34">
        <f t="shared" si="0"/>
        <v>0.3840270032415522</v>
      </c>
      <c r="P17" s="35">
        <f t="shared" si="1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thickBot="1" x14ac:dyDescent="0.4">
      <c r="A18" s="1"/>
      <c r="B18" s="56" t="s">
        <v>34</v>
      </c>
      <c r="C18" s="57"/>
      <c r="D18" s="57"/>
      <c r="E18" s="57"/>
      <c r="F18" s="57"/>
      <c r="G18" s="58"/>
      <c r="H18" s="59">
        <f>+H9+H11+H13+H15+H17</f>
        <v>254108133045</v>
      </c>
      <c r="I18" s="59">
        <f t="shared" ref="I18:N18" si="8">+I9+I11+I13+I15+I17</f>
        <v>0</v>
      </c>
      <c r="J18" s="59">
        <f t="shared" si="8"/>
        <v>126817337285.95001</v>
      </c>
      <c r="K18" s="59">
        <f t="shared" si="8"/>
        <v>127290795759.04999</v>
      </c>
      <c r="L18" s="59">
        <f t="shared" si="8"/>
        <v>126807536924.89999</v>
      </c>
      <c r="M18" s="59">
        <f t="shared" si="8"/>
        <v>7557699344</v>
      </c>
      <c r="N18" s="59">
        <f t="shared" si="8"/>
        <v>7557699344</v>
      </c>
      <c r="O18" s="60">
        <f t="shared" si="0"/>
        <v>0.49902982405700352</v>
      </c>
      <c r="P18" s="61">
        <f t="shared" si="1"/>
        <v>2.9742060017660304E-2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35">
      <c r="A20" s="1"/>
      <c r="B20" s="1"/>
      <c r="C20" s="1"/>
      <c r="D20" s="1"/>
      <c r="E20" s="1"/>
      <c r="F20" s="1"/>
      <c r="G20" s="1"/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8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8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8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8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8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 x14ac:dyDescent="0.3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3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3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3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3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3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 x14ac:dyDescent="0.3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3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3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3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3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 x14ac:dyDescent="0.3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3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3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3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 x14ac:dyDescent="0.3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3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3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3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3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3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 x14ac:dyDescent="0.3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3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3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3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3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 x14ac:dyDescent="0.3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3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3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3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3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3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3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 x14ac:dyDescent="0.3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3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3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3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3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3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 x14ac:dyDescent="0.3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3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3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3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3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3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 x14ac:dyDescent="0.3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3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3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3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3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 x14ac:dyDescent="0.3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3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3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3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3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 x14ac:dyDescent="0.3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3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3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3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3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 x14ac:dyDescent="0.3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3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3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3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3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 x14ac:dyDescent="0.3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3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3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3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3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 x14ac:dyDescent="0.3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3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3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3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3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3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3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3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3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3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3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 x14ac:dyDescent="0.3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3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3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3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3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 x14ac:dyDescent="0.3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3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3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3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3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 x14ac:dyDescent="0.3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3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3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3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3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 x14ac:dyDescent="0.3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3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3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3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3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 x14ac:dyDescent="0.3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3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3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3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3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3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 x14ac:dyDescent="0.3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3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3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3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3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 x14ac:dyDescent="0.3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3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3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3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3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 x14ac:dyDescent="0.3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3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3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3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3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 x14ac:dyDescent="0.3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3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3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3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3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 x14ac:dyDescent="0.3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3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3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3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3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 x14ac:dyDescent="0.3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3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3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3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3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 x14ac:dyDescent="0.3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3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3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3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3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3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 x14ac:dyDescent="0.3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3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3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3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3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 x14ac:dyDescent="0.3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3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3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3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3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3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3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3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3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3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3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 x14ac:dyDescent="0.3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3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3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3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3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 x14ac:dyDescent="0.3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3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3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3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3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3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 x14ac:dyDescent="0.3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3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3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3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3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3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 x14ac:dyDescent="0.3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3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3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3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3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 x14ac:dyDescent="0.3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3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3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3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3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 x14ac:dyDescent="0.3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3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3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3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3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 x14ac:dyDescent="0.3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3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3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3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3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 x14ac:dyDescent="0.3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3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3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3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3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3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 x14ac:dyDescent="0.3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3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3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3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3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3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3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3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3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3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3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3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3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3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3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3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3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3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3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3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3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3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3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3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3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3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3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3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3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3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3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3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3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3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3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3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3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3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3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3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3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3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3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3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3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3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3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3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3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3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3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3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3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3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3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3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3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3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3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3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3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3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3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3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3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3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3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3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3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3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3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3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3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3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3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3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3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3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3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3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3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3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3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3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3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3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3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3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3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3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3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3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3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3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3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3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3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3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3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3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3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3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3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3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3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3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3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3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3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3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3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3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3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3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3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3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3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3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3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3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3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3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3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3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3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3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3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3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3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3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3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3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3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3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3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3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3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3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3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3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3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3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3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3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3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3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3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3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3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3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3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3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3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3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3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3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3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3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3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3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3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3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3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3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3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3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3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3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3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3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3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3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3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3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3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3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3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3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3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3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3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3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3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3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3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3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3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3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3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3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3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3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3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3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3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3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3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3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3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3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3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3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3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3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3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3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3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3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3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3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3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3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3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3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3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3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3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3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3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3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3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3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3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3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3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3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3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3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3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3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3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3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3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3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3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3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3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3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3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3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3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3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3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3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3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3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3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3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3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3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3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3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3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3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3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3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3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3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3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3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3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3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3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3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3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3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3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3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3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3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3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3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3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3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3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3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3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3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3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3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3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3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3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3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3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3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3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3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3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3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3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3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3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3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3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3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3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3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3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3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3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3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3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3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3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3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3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3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3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3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3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3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3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3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3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3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3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3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3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3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3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3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3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3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3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3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3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3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3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3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3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3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3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3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3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3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3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3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3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3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3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3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3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3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3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3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3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3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3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3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3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3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3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3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3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3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3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3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3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3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3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3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3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3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3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3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3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3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3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3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3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3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3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3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3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3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3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3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3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3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3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3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3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3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3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3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3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3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3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3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3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3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3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3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3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3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3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3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3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3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3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3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3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3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3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3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35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35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35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35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35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35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35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35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35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35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3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35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35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35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35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35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35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35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35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35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3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35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35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35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35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35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35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35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35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35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3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35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35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35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35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35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35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35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35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35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3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35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35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35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35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35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35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35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35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35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3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35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35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35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35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35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35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35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35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35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3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35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35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35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35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35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35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35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35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35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3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35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35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35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35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35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35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35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35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35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3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35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35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35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35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35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35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35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35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35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3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35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35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35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35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35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35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35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35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35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35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35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35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35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35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35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35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35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35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3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35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35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35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35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35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35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35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35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35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3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35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35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35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35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35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35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35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35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35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3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35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35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35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35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35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35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35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35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35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3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35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35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35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35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35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35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35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35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35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3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35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35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35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35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35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35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35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35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35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3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35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35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35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</sheetData>
  <mergeCells count="15">
    <mergeCell ref="B17:G17"/>
    <mergeCell ref="B18:G18"/>
    <mergeCell ref="B7:B8"/>
    <mergeCell ref="C7:C8"/>
    <mergeCell ref="B9:G9"/>
    <mergeCell ref="B11:G11"/>
    <mergeCell ref="B13:G13"/>
    <mergeCell ref="B15:G15"/>
    <mergeCell ref="B2:G3"/>
    <mergeCell ref="H2:P2"/>
    <mergeCell ref="H3:P3"/>
    <mergeCell ref="H4:N4"/>
    <mergeCell ref="O4:P4"/>
    <mergeCell ref="H5:N5"/>
    <mergeCell ref="O5:P5"/>
  </mergeCells>
  <printOptions horizontalCentered="1" verticalCentered="1"/>
  <pageMargins left="0.15748031496062992" right="0.15748031496062992" top="1.0236220472440944" bottom="0.78740157480314965" header="0" footer="0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Mar FGN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Alex Mauricio Castaño Quintero</cp:lastModifiedBy>
  <dcterms:created xsi:type="dcterms:W3CDTF">2026-04-13T15:13:12Z</dcterms:created>
  <dcterms:modified xsi:type="dcterms:W3CDTF">2026-04-13T15:14:12Z</dcterms:modified>
</cp:coreProperties>
</file>