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315"/>
  </bookViews>
  <sheets>
    <sheet name="Inv_Eje_31 Mar FG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M19" i="1"/>
  <c r="P19" i="1" s="1"/>
  <c r="L19" i="1"/>
  <c r="K19" i="1"/>
  <c r="J19" i="1"/>
  <c r="I19" i="1"/>
  <c r="H19" i="1"/>
  <c r="P18" i="1"/>
  <c r="O18" i="1"/>
  <c r="K18" i="1"/>
  <c r="O17" i="1"/>
  <c r="N17" i="1"/>
  <c r="M17" i="1"/>
  <c r="P17" i="1" s="1"/>
  <c r="L17" i="1"/>
  <c r="J17" i="1"/>
  <c r="I17" i="1"/>
  <c r="H17" i="1"/>
  <c r="P16" i="1"/>
  <c r="O16" i="1"/>
  <c r="K16" i="1"/>
  <c r="K17" i="1" s="1"/>
  <c r="P15" i="1"/>
  <c r="O15" i="1"/>
  <c r="K15" i="1"/>
  <c r="N14" i="1"/>
  <c r="M14" i="1"/>
  <c r="P14" i="1" s="1"/>
  <c r="L14" i="1"/>
  <c r="O14" i="1" s="1"/>
  <c r="J14" i="1"/>
  <c r="I14" i="1"/>
  <c r="H14" i="1"/>
  <c r="P13" i="1"/>
  <c r="O13" i="1"/>
  <c r="K13" i="1"/>
  <c r="K14" i="1" s="1"/>
  <c r="N12" i="1"/>
  <c r="M12" i="1"/>
  <c r="L12" i="1"/>
  <c r="O12" i="1" s="1"/>
  <c r="J12" i="1"/>
  <c r="I12" i="1"/>
  <c r="H12" i="1"/>
  <c r="P12" i="1" s="1"/>
  <c r="P11" i="1"/>
  <c r="O11" i="1"/>
  <c r="K11" i="1"/>
  <c r="K12" i="1" s="1"/>
  <c r="N10" i="1"/>
  <c r="M10" i="1"/>
  <c r="P10" i="1" s="1"/>
  <c r="L10" i="1"/>
  <c r="O10" i="1" s="1"/>
  <c r="J10" i="1"/>
  <c r="I10" i="1"/>
  <c r="H10" i="1"/>
  <c r="P9" i="1"/>
  <c r="O9" i="1"/>
  <c r="K9" i="1"/>
  <c r="K10" i="1" s="1"/>
  <c r="N8" i="1"/>
  <c r="N20" i="1" s="1"/>
  <c r="M8" i="1"/>
  <c r="M20" i="1" s="1"/>
  <c r="L8" i="1"/>
  <c r="O8" i="1" s="1"/>
  <c r="J8" i="1"/>
  <c r="J20" i="1" s="1"/>
  <c r="I8" i="1"/>
  <c r="I20" i="1" s="1"/>
  <c r="H8" i="1"/>
  <c r="H20" i="1" s="1"/>
  <c r="P7" i="1"/>
  <c r="O7" i="1"/>
  <c r="K7" i="1"/>
  <c r="K8" i="1" s="1"/>
  <c r="P20" i="1" l="1"/>
  <c r="K20" i="1"/>
  <c r="L20" i="1"/>
  <c r="O20" i="1" s="1"/>
  <c r="P8" i="1"/>
</calcChain>
</file>

<file path=xl/sharedStrings.xml><?xml version="1.0" encoding="utf-8"?>
<sst xmlns="http://schemas.openxmlformats.org/spreadsheetml/2006/main" count="49" uniqueCount="37">
  <si>
    <t>FISCALÍA GENERAL DE LA NACIÓN  -  Unidad Ejecutora: 29-01-01 FISCALÍA GENERAL DE LA NACIÓN - GESTIÓN GENERAL</t>
  </si>
  <si>
    <t>PROYECTOS DE INVERSION 2025</t>
  </si>
  <si>
    <t>AVANCE CORRESPONDIENTE MARZO DE 2025</t>
  </si>
  <si>
    <t>Fuente Información SIIF</t>
  </si>
  <si>
    <t>Ejecución Presupuestal con Corte al 31 de Marzo de 2025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</si>
  <si>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</si>
  <si>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</si>
  <si>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</si>
  <si>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</si>
  <si>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</si>
  <si>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</si>
  <si>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</si>
  <si>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</si>
  <si>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</si>
  <si>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</si>
  <si>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</si>
  <si>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</si>
  <si>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</si>
  <si>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</si>
  <si>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</si>
  <si>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</si>
  <si>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</si>
  <si>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C-2901-0800-11-20111D</t>
  </si>
  <si>
    <t>CSF</t>
  </si>
  <si>
    <t>FORTALECIMIENTO Y MODERNIZACIÓN TECNOLÓGICA DE LA POLICÍA JUDICIAL DE LA FGN PARA LA INVESTIGACIÓN PENAL A NIVEL NACIONAL</t>
  </si>
  <si>
    <t>Subtotal</t>
  </si>
  <si>
    <t>C-2901-0800-12-20111D</t>
  </si>
  <si>
    <t>FORTALECIMIENTO DE LA CAPACIDAD DE PROCESAMIENTO Y ANÁLISIS DE EMP Y EF EN LOS GRUPOS DE CRIMINALÍSTICA DE LA FISCALÍA A NIVEL  NACIONAL</t>
  </si>
  <si>
    <t>C-2901-0800-13-20111D</t>
  </si>
  <si>
    <t>FORTALECIMIENTO , MODERNIZACIÓN E INNOVACIÓN DE LA FISCALÍA GENERAL DE LA NACIÓN PARA LA INVESTIGACIÓN CRIMINAL A NIVEL  NACIONAL</t>
  </si>
  <si>
    <t>C-2999-0800-17-20111D</t>
  </si>
  <si>
    <t>FORTALECIMIENTO DE LOS SERVICIOS DE TIC EN LA IMPLEMENTACIÓN DE LA ARQUITECTURA INSTITUCIONAL DE LA FISCALÍA A NIVEL  NACIONAL</t>
  </si>
  <si>
    <t>C-2999-0800-22-20111D</t>
  </si>
  <si>
    <t>CONSTRUCCIÓN , OPERACIÓN Y MANTENIMIENTO DE LA SEDE ÚNICA FISCALÍA GENERAL DE LA NACIÓN EN SANTIAGO DE CALI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</si>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</sst>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€_-;\-* #,##0\ _€_-;_-* &quot;-&quot;\ _€_-;_-@"/>
    <numFmt numFmtId="165" formatCode="_-* #,##0.0\ _€_-;\-* #,##0.0\ _€_-;_-* &quot;-&quot;\ _€_-;_-@"/>
    <numFmt numFmtId="166" formatCode="0.0%"/>
  </numFmts>
  <fonts count="9">
    <font>
      <sz val="11"/>
      <color rgb="FF000000"/>
      <name val="Aptos Narrow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left" vertical="center" wrapText="1"/>
    </xf>
    <xf numFmtId="1" fontId="7" fillId="4" borderId="16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164" fontId="7" fillId="4" borderId="16" xfId="0" applyNumberFormat="1" applyFont="1" applyFill="1" applyBorder="1" applyAlignment="1">
      <alignment horizontal="right" vertical="center" wrapText="1"/>
    </xf>
    <xf numFmtId="10" fontId="7" fillId="4" borderId="16" xfId="0" applyNumberFormat="1" applyFont="1" applyFill="1" applyBorder="1" applyAlignment="1">
      <alignment horizontal="center" vertical="center" wrapText="1"/>
    </xf>
    <xf numFmtId="10" fontId="7" fillId="4" borderId="17" xfId="0" applyNumberFormat="1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right" vertical="center" wrapText="1"/>
    </xf>
    <xf numFmtId="10" fontId="2" fillId="5" borderId="16" xfId="0" applyNumberFormat="1" applyFont="1" applyFill="1" applyBorder="1" applyAlignment="1">
      <alignment horizontal="center" vertical="center" wrapText="1"/>
    </xf>
    <xf numFmtId="10" fontId="2" fillId="5" borderId="17" xfId="0" applyNumberFormat="1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vertical="center" wrapText="1"/>
    </xf>
    <xf numFmtId="1" fontId="7" fillId="4" borderId="22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horizontal="right" vertical="center" wrapText="1"/>
    </xf>
    <xf numFmtId="10" fontId="1" fillId="4" borderId="16" xfId="0" applyNumberFormat="1" applyFont="1" applyFill="1" applyBorder="1" applyAlignment="1">
      <alignment horizontal="center" vertical="center" wrapText="1"/>
    </xf>
    <xf numFmtId="10" fontId="1" fillId="4" borderId="17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164" fontId="7" fillId="4" borderId="22" xfId="0" applyNumberFormat="1" applyFont="1" applyFill="1" applyBorder="1" applyAlignment="1">
      <alignment horizontal="right" vertical="center" wrapText="1"/>
    </xf>
    <xf numFmtId="164" fontId="2" fillId="5" borderId="23" xfId="0" applyNumberFormat="1" applyFont="1" applyFill="1" applyBorder="1" applyAlignment="1">
      <alignment horizontal="right" vertical="center" wrapText="1"/>
    </xf>
    <xf numFmtId="10" fontId="2" fillId="5" borderId="23" xfId="0" applyNumberFormat="1" applyFont="1" applyFill="1" applyBorder="1" applyAlignment="1">
      <alignment horizontal="center" vertical="center" wrapText="1"/>
    </xf>
    <xf numFmtId="10" fontId="2" fillId="5" borderId="24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vertical="center" wrapText="1"/>
    </xf>
    <xf numFmtId="164" fontId="7" fillId="4" borderId="25" xfId="0" applyNumberFormat="1" applyFont="1" applyFill="1" applyBorder="1" applyAlignment="1">
      <alignment horizontal="right" vertical="center" wrapText="1"/>
    </xf>
    <xf numFmtId="164" fontId="2" fillId="5" borderId="25" xfId="0" applyNumberFormat="1" applyFont="1" applyFill="1" applyBorder="1" applyAlignment="1">
      <alignment horizontal="right" vertical="center" wrapText="1"/>
    </xf>
    <xf numFmtId="165" fontId="1" fillId="4" borderId="16" xfId="0" applyNumberFormat="1" applyFont="1" applyFill="1" applyBorder="1" applyAlignment="1">
      <alignment horizontal="right" vertical="center" wrapText="1"/>
    </xf>
    <xf numFmtId="164" fontId="1" fillId="4" borderId="16" xfId="0" applyNumberFormat="1" applyFont="1" applyFill="1" applyBorder="1" applyAlignment="1">
      <alignment horizontal="right" vertical="center" wrapText="1" readingOrder="1"/>
    </xf>
    <xf numFmtId="164" fontId="6" fillId="5" borderId="30" xfId="0" applyNumberFormat="1" applyFont="1" applyFill="1" applyBorder="1" applyAlignment="1">
      <alignment horizontal="right" vertical="center" wrapText="1"/>
    </xf>
    <xf numFmtId="166" fontId="6" fillId="5" borderId="30" xfId="0" applyNumberFormat="1" applyFont="1" applyFill="1" applyBorder="1" applyAlignment="1">
      <alignment horizontal="center" vertical="center" wrapText="1"/>
    </xf>
    <xf numFmtId="10" fontId="6" fillId="5" borderId="3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8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164" fontId="6" fillId="5" borderId="18" xfId="0" applyNumberFormat="1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6" fillId="5" borderId="27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5" fillId="0" borderId="29" xfId="0" applyFont="1" applyBorder="1"/>
    <xf numFmtId="164" fontId="6" fillId="5" borderId="6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left" vertical="center" wrapText="1"/>
    </xf>
    <xf numFmtId="164" fontId="6" fillId="4" borderId="26" xfId="0" applyNumberFormat="1" applyFont="1" applyFill="1" applyBorder="1" applyAlignment="1">
      <alignment horizontal="left" vertical="center" wrapText="1"/>
    </xf>
    <xf numFmtId="1" fontId="7" fillId="4" borderId="12" xfId="0" applyNumberFormat="1" applyFont="1" applyFill="1" applyBorder="1" applyAlignment="1">
      <alignment horizontal="center" vertical="center" wrapText="1"/>
    </xf>
    <xf numFmtId="1" fontId="7" fillId="4" borderId="25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3</xdr:row>
      <xdr:rowOff>57150</xdr:rowOff>
    </xdr:from>
    <xdr:ext cx="1485900" cy="42862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E2D38411-8A7D-4475-BCF1-9FBBA8FA97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430" y="895350"/>
          <a:ext cx="148590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</xdr:row>
      <xdr:rowOff>57150</xdr:rowOff>
    </xdr:from>
    <xdr:ext cx="1485900" cy="428625"/>
    <xdr:pic>
      <xdr:nvPicPr>
        <xdr:cNvPr id="3" name="image1.jpg">
          <a:extLst>
            <a:ext uri="{FF2B5EF4-FFF2-40B4-BE49-F238E27FC236}">
              <a16:creationId xmlns="" xmlns:a16="http://schemas.microsoft.com/office/drawing/2014/main" id="{38AA1DED-B64C-4E8A-9E73-D86A69CBE0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430" y="895350"/>
          <a:ext cx="1485900" cy="428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1000"/>
  <sheetViews>
    <sheetView showGridLines="0" tabSelected="1" view="pageBreakPreview" zoomScale="85" zoomScaleNormal="85" zoomScaleSheetLayoutView="85" workbookViewId="0">
      <pane ySplit="6" topLeftCell="A7" activePane="bottomLeft" state="frozen"/>
      <selection pane="bottomLeft" activeCell="B2" sqref="B2:G3"/>
    </sheetView>
  </sheetViews>
  <sheetFormatPr baseColWidth="10" defaultColWidth="14.375" defaultRowHeight="15" customHeight="1"/>
  <cols>
    <col min="1" max="1" width="4.875" customWidth="1"/>
    <col min="2" max="2" width="6.625" customWidth="1"/>
    <col min="3" max="3" width="19.875" customWidth="1"/>
    <col min="4" max="4" width="23" customWidth="1"/>
    <col min="5" max="5" width="5.125" customWidth="1"/>
    <col min="6" max="6" width="5.625" customWidth="1"/>
    <col min="7" max="7" width="47" customWidth="1"/>
    <col min="8" max="8" width="18.625" customWidth="1"/>
    <col min="9" max="9" width="15.875" hidden="1" customWidth="1"/>
    <col min="10" max="12" width="18.625" customWidth="1"/>
    <col min="13" max="13" width="18.375" customWidth="1"/>
    <col min="14" max="14" width="16.625" customWidth="1"/>
    <col min="15" max="15" width="18.125" customWidth="1"/>
    <col min="16" max="16" width="20.125" customWidth="1"/>
    <col min="17" max="26" width="11.375" customWidth="1"/>
  </cols>
  <sheetData>
    <row r="1" spans="1:26" ht="2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45" t="s">
        <v>0</v>
      </c>
      <c r="C2" s="46"/>
      <c r="D2" s="46"/>
      <c r="E2" s="46"/>
      <c r="F2" s="46"/>
      <c r="G2" s="46"/>
      <c r="H2" s="47" t="s">
        <v>1</v>
      </c>
      <c r="I2" s="46"/>
      <c r="J2" s="46"/>
      <c r="K2" s="46"/>
      <c r="L2" s="46"/>
      <c r="M2" s="46"/>
      <c r="N2" s="46"/>
      <c r="O2" s="46"/>
      <c r="P2" s="4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thickBot="1">
      <c r="A3" s="1"/>
      <c r="B3" s="46"/>
      <c r="C3" s="46"/>
      <c r="D3" s="46"/>
      <c r="E3" s="46"/>
      <c r="F3" s="46"/>
      <c r="G3" s="46"/>
      <c r="H3" s="47" t="s">
        <v>2</v>
      </c>
      <c r="I3" s="46"/>
      <c r="J3" s="46"/>
      <c r="K3" s="46"/>
      <c r="L3" s="46"/>
      <c r="M3" s="46"/>
      <c r="N3" s="46"/>
      <c r="O3" s="46"/>
      <c r="P3" s="4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>
      <c r="A4" s="1"/>
      <c r="B4" s="1"/>
      <c r="C4" s="1"/>
      <c r="D4" s="1"/>
      <c r="E4" s="1"/>
      <c r="F4" s="1"/>
      <c r="G4" s="1"/>
      <c r="H4" s="48" t="s">
        <v>3</v>
      </c>
      <c r="I4" s="49"/>
      <c r="J4" s="49"/>
      <c r="K4" s="49"/>
      <c r="L4" s="49"/>
      <c r="M4" s="49"/>
      <c r="N4" s="50"/>
      <c r="O4" s="51" t="s">
        <v>4</v>
      </c>
      <c r="P4" s="5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thickBot="1">
      <c r="A5" s="1"/>
      <c r="B5" s="1"/>
      <c r="C5" s="1"/>
      <c r="D5" s="1"/>
      <c r="E5" s="1"/>
      <c r="F5" s="1"/>
      <c r="G5" s="1"/>
      <c r="H5" s="40" t="s">
        <v>5</v>
      </c>
      <c r="I5" s="41"/>
      <c r="J5" s="41"/>
      <c r="K5" s="41"/>
      <c r="L5" s="41"/>
      <c r="M5" s="41"/>
      <c r="N5" s="42"/>
      <c r="O5" s="43" t="s">
        <v>6</v>
      </c>
      <c r="P5" s="4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.75" customHeight="1">
      <c r="A6" s="1"/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6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2.25" customHeight="1">
      <c r="A7" s="1"/>
      <c r="B7" s="7">
        <v>1</v>
      </c>
      <c r="C7" s="8">
        <v>2018011000994</v>
      </c>
      <c r="D7" s="9" t="s">
        <v>22</v>
      </c>
      <c r="E7" s="9">
        <v>16</v>
      </c>
      <c r="F7" s="9" t="s">
        <v>23</v>
      </c>
      <c r="G7" s="10" t="s">
        <v>24</v>
      </c>
      <c r="H7" s="11">
        <v>16000000000</v>
      </c>
      <c r="I7" s="11">
        <v>0</v>
      </c>
      <c r="J7" s="11">
        <v>16000000000</v>
      </c>
      <c r="K7" s="11">
        <f>+H7-I7-J7</f>
        <v>0</v>
      </c>
      <c r="L7" s="11">
        <v>16000000000</v>
      </c>
      <c r="M7" s="11">
        <v>0</v>
      </c>
      <c r="N7" s="11">
        <v>0</v>
      </c>
      <c r="O7" s="12">
        <f t="shared" ref="O7:O20" si="0">+L7/H7</f>
        <v>1</v>
      </c>
      <c r="P7" s="13">
        <f t="shared" ref="P7:P20" si="1">+M7/H7</f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53" t="s">
        <v>25</v>
      </c>
      <c r="C8" s="54"/>
      <c r="D8" s="54"/>
      <c r="E8" s="54"/>
      <c r="F8" s="54"/>
      <c r="G8" s="55"/>
      <c r="H8" s="14">
        <f t="shared" ref="H8:N8" si="2">SUM(H7)</f>
        <v>16000000000</v>
      </c>
      <c r="I8" s="14">
        <f t="shared" si="2"/>
        <v>0</v>
      </c>
      <c r="J8" s="14">
        <f t="shared" si="2"/>
        <v>16000000000</v>
      </c>
      <c r="K8" s="14">
        <f t="shared" si="2"/>
        <v>0</v>
      </c>
      <c r="L8" s="14">
        <f t="shared" si="2"/>
        <v>16000000000</v>
      </c>
      <c r="M8" s="14">
        <f t="shared" si="2"/>
        <v>0</v>
      </c>
      <c r="N8" s="14">
        <f t="shared" si="2"/>
        <v>0</v>
      </c>
      <c r="O8" s="15">
        <f t="shared" si="0"/>
        <v>1</v>
      </c>
      <c r="P8" s="16">
        <f t="shared" si="1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2.25" customHeight="1">
      <c r="A9" s="1"/>
      <c r="B9" s="17">
        <v>2</v>
      </c>
      <c r="C9" s="18">
        <v>202300000000401</v>
      </c>
      <c r="D9" s="19" t="s">
        <v>26</v>
      </c>
      <c r="E9" s="9">
        <v>16</v>
      </c>
      <c r="F9" s="19" t="s">
        <v>23</v>
      </c>
      <c r="G9" s="10" t="s">
        <v>27</v>
      </c>
      <c r="H9" s="20">
        <v>25778035826</v>
      </c>
      <c r="I9" s="20">
        <v>0</v>
      </c>
      <c r="J9" s="20">
        <v>24706372240.099998</v>
      </c>
      <c r="K9" s="20">
        <f>+H9-I9-J9</f>
        <v>1071663585.9000015</v>
      </c>
      <c r="L9" s="20">
        <v>2158413045.0799999</v>
      </c>
      <c r="M9" s="20">
        <v>0</v>
      </c>
      <c r="N9" s="20">
        <v>0</v>
      </c>
      <c r="O9" s="21">
        <f t="shared" si="0"/>
        <v>8.3730702356422423E-2</v>
      </c>
      <c r="P9" s="22">
        <f t="shared" si="1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53" t="s">
        <v>25</v>
      </c>
      <c r="C10" s="54"/>
      <c r="D10" s="54"/>
      <c r="E10" s="54"/>
      <c r="F10" s="54"/>
      <c r="G10" s="55"/>
      <c r="H10" s="14">
        <f t="shared" ref="H10:N10" si="3">SUM(H9)</f>
        <v>25778035826</v>
      </c>
      <c r="I10" s="14">
        <f t="shared" si="3"/>
        <v>0</v>
      </c>
      <c r="J10" s="14">
        <f t="shared" si="3"/>
        <v>24706372240.099998</v>
      </c>
      <c r="K10" s="14">
        <f t="shared" si="3"/>
        <v>1071663585.9000015</v>
      </c>
      <c r="L10" s="14">
        <f t="shared" si="3"/>
        <v>2158413045.0799999</v>
      </c>
      <c r="M10" s="14">
        <f t="shared" si="3"/>
        <v>0</v>
      </c>
      <c r="N10" s="14">
        <f t="shared" si="3"/>
        <v>0</v>
      </c>
      <c r="O10" s="15">
        <f t="shared" si="0"/>
        <v>8.3730702356422423E-2</v>
      </c>
      <c r="P10" s="16">
        <f t="shared" si="1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9.45" customHeight="1">
      <c r="A11" s="1"/>
      <c r="B11" s="17">
        <v>3</v>
      </c>
      <c r="C11" s="23">
        <v>202300000000400</v>
      </c>
      <c r="D11" s="19" t="s">
        <v>28</v>
      </c>
      <c r="E11" s="19">
        <v>16</v>
      </c>
      <c r="F11" s="9" t="s">
        <v>23</v>
      </c>
      <c r="G11" s="24" t="s">
        <v>29</v>
      </c>
      <c r="H11" s="25">
        <v>1850000000</v>
      </c>
      <c r="I11" s="25">
        <v>0</v>
      </c>
      <c r="J11" s="25">
        <v>1823690470</v>
      </c>
      <c r="K11" s="20">
        <f t="shared" ref="K11" si="4">+H11-I11-J11</f>
        <v>26309530</v>
      </c>
      <c r="L11" s="25">
        <v>1823690470</v>
      </c>
      <c r="M11" s="25"/>
      <c r="N11" s="25"/>
      <c r="O11" s="12">
        <f t="shared" si="0"/>
        <v>0.98577863243243247</v>
      </c>
      <c r="P11" s="13">
        <f t="shared" si="1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thickBot="1">
      <c r="A12" s="1"/>
      <c r="B12" s="59" t="s">
        <v>25</v>
      </c>
      <c r="C12" s="41"/>
      <c r="D12" s="41"/>
      <c r="E12" s="41"/>
      <c r="F12" s="41"/>
      <c r="G12" s="42"/>
      <c r="H12" s="26">
        <f t="shared" ref="H12:N12" si="5">SUM(H11:H11)</f>
        <v>1850000000</v>
      </c>
      <c r="I12" s="26">
        <f t="shared" si="5"/>
        <v>0</v>
      </c>
      <c r="J12" s="26">
        <f t="shared" si="5"/>
        <v>1823690470</v>
      </c>
      <c r="K12" s="26">
        <f t="shared" si="5"/>
        <v>26309530</v>
      </c>
      <c r="L12" s="26">
        <f t="shared" si="5"/>
        <v>1823690470</v>
      </c>
      <c r="M12" s="26">
        <f t="shared" si="5"/>
        <v>0</v>
      </c>
      <c r="N12" s="26">
        <f t="shared" si="5"/>
        <v>0</v>
      </c>
      <c r="O12" s="27">
        <f t="shared" si="0"/>
        <v>0.98577863243243247</v>
      </c>
      <c r="P12" s="28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2.45" customHeight="1">
      <c r="A13" s="1"/>
      <c r="B13" s="17">
        <v>4</v>
      </c>
      <c r="C13" s="18">
        <v>2018011000820</v>
      </c>
      <c r="D13" s="19" t="s">
        <v>30</v>
      </c>
      <c r="E13" s="19">
        <v>11</v>
      </c>
      <c r="F13" s="9" t="s">
        <v>23</v>
      </c>
      <c r="G13" s="24" t="s">
        <v>31</v>
      </c>
      <c r="H13" s="25">
        <v>59847348983</v>
      </c>
      <c r="I13" s="25">
        <v>0</v>
      </c>
      <c r="J13" s="25">
        <v>59847348983</v>
      </c>
      <c r="K13" s="20">
        <f t="shared" ref="K13" si="6">+H13-I13-J13</f>
        <v>0</v>
      </c>
      <c r="L13" s="25">
        <v>54702530716</v>
      </c>
      <c r="M13" s="25">
        <v>9664811591</v>
      </c>
      <c r="N13" s="25">
        <v>9664811591</v>
      </c>
      <c r="O13" s="12">
        <f t="shared" si="0"/>
        <v>0.91403431639952148</v>
      </c>
      <c r="P13" s="13">
        <f t="shared" si="1"/>
        <v>0.16149105608245651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thickBot="1">
      <c r="A14" s="1"/>
      <c r="B14" s="59" t="s">
        <v>25</v>
      </c>
      <c r="C14" s="41"/>
      <c r="D14" s="41"/>
      <c r="E14" s="41"/>
      <c r="F14" s="41"/>
      <c r="G14" s="42"/>
      <c r="H14" s="26">
        <f t="shared" ref="H14:N14" si="7">SUM(H13:H13)</f>
        <v>59847348983</v>
      </c>
      <c r="I14" s="26">
        <f t="shared" si="7"/>
        <v>0</v>
      </c>
      <c r="J14" s="26">
        <f t="shared" si="7"/>
        <v>59847348983</v>
      </c>
      <c r="K14" s="26">
        <f t="shared" si="7"/>
        <v>0</v>
      </c>
      <c r="L14" s="26">
        <f t="shared" si="7"/>
        <v>54702530716</v>
      </c>
      <c r="M14" s="26">
        <f t="shared" si="7"/>
        <v>9664811591</v>
      </c>
      <c r="N14" s="26">
        <f t="shared" si="7"/>
        <v>9664811591</v>
      </c>
      <c r="O14" s="27">
        <f t="shared" si="0"/>
        <v>0.91403431639952148</v>
      </c>
      <c r="P14" s="28">
        <f t="shared" si="1"/>
        <v>0.16149105608245651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6.25" customHeight="1">
      <c r="A15" s="1"/>
      <c r="B15" s="60">
        <v>5</v>
      </c>
      <c r="C15" s="62">
        <v>2019011000010</v>
      </c>
      <c r="D15" s="64" t="s">
        <v>32</v>
      </c>
      <c r="E15" s="29">
        <v>11</v>
      </c>
      <c r="F15" s="29" t="s">
        <v>23</v>
      </c>
      <c r="G15" s="30" t="s">
        <v>33</v>
      </c>
      <c r="H15" s="31">
        <v>58663550000</v>
      </c>
      <c r="I15" s="31"/>
      <c r="J15" s="31">
        <v>51947082862</v>
      </c>
      <c r="K15" s="31">
        <f>+H15-I15-J15</f>
        <v>6716467138</v>
      </c>
      <c r="L15" s="31">
        <v>51947082862</v>
      </c>
      <c r="M15" s="31">
        <v>0</v>
      </c>
      <c r="N15" s="31">
        <v>0</v>
      </c>
      <c r="O15" s="21">
        <f t="shared" si="0"/>
        <v>0.88550868234193125</v>
      </c>
      <c r="P15" s="22">
        <f t="shared" si="1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customHeight="1">
      <c r="A16" s="1"/>
      <c r="B16" s="61"/>
      <c r="C16" s="63"/>
      <c r="D16" s="65"/>
      <c r="E16" s="29">
        <v>16</v>
      </c>
      <c r="F16" s="29" t="s">
        <v>23</v>
      </c>
      <c r="G16" s="30" t="s">
        <v>33</v>
      </c>
      <c r="H16" s="31">
        <v>5219981584</v>
      </c>
      <c r="I16" s="31"/>
      <c r="J16" s="31">
        <v>0</v>
      </c>
      <c r="K16" s="31">
        <f>+H16-I16-J16</f>
        <v>5219981584</v>
      </c>
      <c r="L16" s="31">
        <v>0</v>
      </c>
      <c r="M16" s="31">
        <v>0</v>
      </c>
      <c r="N16" s="31">
        <v>0</v>
      </c>
      <c r="O16" s="21">
        <f t="shared" si="0"/>
        <v>0</v>
      </c>
      <c r="P16" s="22">
        <f t="shared" si="1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1"/>
      <c r="B17" s="53" t="s">
        <v>25</v>
      </c>
      <c r="C17" s="54"/>
      <c r="D17" s="54"/>
      <c r="E17" s="54"/>
      <c r="F17" s="54"/>
      <c r="G17" s="55"/>
      <c r="H17" s="32">
        <f>SUM(H15:H16)</f>
        <v>63883531584</v>
      </c>
      <c r="I17" s="32">
        <f t="shared" ref="I17:L17" si="8">SUM(I15:I16)</f>
        <v>0</v>
      </c>
      <c r="J17" s="32">
        <f t="shared" si="8"/>
        <v>51947082862</v>
      </c>
      <c r="K17" s="32">
        <f t="shared" si="8"/>
        <v>11936448722</v>
      </c>
      <c r="L17" s="32">
        <f t="shared" si="8"/>
        <v>51947082862</v>
      </c>
      <c r="M17" s="32">
        <f>SUM(M15:M16)</f>
        <v>0</v>
      </c>
      <c r="N17" s="32">
        <f t="shared" ref="N17" si="9">SUM(N15:N16)</f>
        <v>0</v>
      </c>
      <c r="O17" s="15">
        <f t="shared" si="0"/>
        <v>0.81315296092695111</v>
      </c>
      <c r="P17" s="16">
        <f t="shared" si="1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>
      <c r="A18" s="1"/>
      <c r="B18" s="17">
        <v>6</v>
      </c>
      <c r="C18" s="18">
        <v>202300000000407</v>
      </c>
      <c r="D18" s="19" t="s">
        <v>34</v>
      </c>
      <c r="E18" s="9">
        <v>16</v>
      </c>
      <c r="F18" s="9" t="s">
        <v>23</v>
      </c>
      <c r="G18" s="24" t="s">
        <v>35</v>
      </c>
      <c r="H18" s="20">
        <v>38872833607</v>
      </c>
      <c r="I18" s="33">
        <v>0</v>
      </c>
      <c r="J18" s="34">
        <v>38872833607</v>
      </c>
      <c r="K18" s="20">
        <f>+H18-I18-J18</f>
        <v>0</v>
      </c>
      <c r="L18" s="34">
        <v>0</v>
      </c>
      <c r="M18" s="20">
        <v>0</v>
      </c>
      <c r="N18" s="20">
        <v>0</v>
      </c>
      <c r="O18" s="21">
        <f t="shared" si="0"/>
        <v>0</v>
      </c>
      <c r="P18" s="22">
        <f t="shared" si="1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53" t="s">
        <v>25</v>
      </c>
      <c r="C19" s="54"/>
      <c r="D19" s="54"/>
      <c r="E19" s="54"/>
      <c r="F19" s="54"/>
      <c r="G19" s="55"/>
      <c r="H19" s="14">
        <f t="shared" ref="H19:N19" si="10">SUM(H18)</f>
        <v>38872833607</v>
      </c>
      <c r="I19" s="14">
        <f t="shared" si="10"/>
        <v>0</v>
      </c>
      <c r="J19" s="14">
        <f t="shared" si="10"/>
        <v>38872833607</v>
      </c>
      <c r="K19" s="14">
        <f t="shared" si="10"/>
        <v>0</v>
      </c>
      <c r="L19" s="14">
        <f t="shared" si="10"/>
        <v>0</v>
      </c>
      <c r="M19" s="14">
        <f t="shared" si="10"/>
        <v>0</v>
      </c>
      <c r="N19" s="14">
        <f t="shared" si="10"/>
        <v>0</v>
      </c>
      <c r="O19" s="15">
        <f t="shared" si="0"/>
        <v>0</v>
      </c>
      <c r="P19" s="16">
        <f t="shared" si="1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thickBot="1">
      <c r="A20" s="1"/>
      <c r="B20" s="56" t="s">
        <v>36</v>
      </c>
      <c r="C20" s="57"/>
      <c r="D20" s="57"/>
      <c r="E20" s="57"/>
      <c r="F20" s="57"/>
      <c r="G20" s="58"/>
      <c r="H20" s="35">
        <f>+H8+H10+H12+H14+H17+H19</f>
        <v>206231750000</v>
      </c>
      <c r="I20" s="35">
        <f t="shared" ref="I20:L20" si="11">+I8+I10+I12+I14+I17+I19</f>
        <v>0</v>
      </c>
      <c r="J20" s="35">
        <f t="shared" si="11"/>
        <v>193197328162.10001</v>
      </c>
      <c r="K20" s="35">
        <f t="shared" si="11"/>
        <v>13034421837.900002</v>
      </c>
      <c r="L20" s="35">
        <f t="shared" si="11"/>
        <v>126631717093.08</v>
      </c>
      <c r="M20" s="35">
        <f>+M8+M10+M12+M14+M17+M19</f>
        <v>9664811591</v>
      </c>
      <c r="N20" s="35">
        <f t="shared" ref="N20" si="12">+N8+N10+N12+N14+N17+N19</f>
        <v>9664811591</v>
      </c>
      <c r="O20" s="36">
        <f t="shared" si="0"/>
        <v>0.61402629368698081</v>
      </c>
      <c r="P20" s="37">
        <f t="shared" si="1"/>
        <v>4.6863839302144314E-2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>
      <c r="A22" s="1"/>
      <c r="B22" s="1"/>
      <c r="C22" s="1"/>
      <c r="D22" s="1"/>
      <c r="E22" s="1"/>
      <c r="F22" s="1"/>
      <c r="G22" s="1"/>
      <c r="H22" s="3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8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8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8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8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8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8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8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8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8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8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5.7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5.7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5.7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5.7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5.7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5.7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5.7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5.7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5.7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5.7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5.7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5.7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5.7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5.7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5.7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5.7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5.7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5.7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5.7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5.7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5.7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5.7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5.7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5.7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5.7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5.7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5.7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5.7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5.7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5.7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5.7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5.7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5.7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5.7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5.7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5.7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5.7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5.7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5.7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5.7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5.7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5.7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5.7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5.7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5.7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5.7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5.7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5.7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5.7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5.7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5.7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5.7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5.7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5.7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5.7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5.7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5.7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5.7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5.7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5.7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17">
    <mergeCell ref="B17:G17"/>
    <mergeCell ref="B19:G19"/>
    <mergeCell ref="B20:G20"/>
    <mergeCell ref="B8:G8"/>
    <mergeCell ref="B10:G10"/>
    <mergeCell ref="B12:G12"/>
    <mergeCell ref="B14:G14"/>
    <mergeCell ref="B15:B16"/>
    <mergeCell ref="C15:C16"/>
    <mergeCell ref="D15:D16"/>
    <mergeCell ref="H5:N5"/>
    <mergeCell ref="O5:P5"/>
    <mergeCell ref="B2:G3"/>
    <mergeCell ref="H2:P2"/>
    <mergeCell ref="H3:P3"/>
    <mergeCell ref="H4:N4"/>
    <mergeCell ref="O4:P4"/>
  </mergeCells>
  <printOptions horizontalCentered="1" verticalCentered="1"/>
  <pageMargins left="0.15748031496062992" right="0.15748031496062992" top="1.0236220472440944" bottom="0.78740157480314965" header="0" footer="0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Inv_Eje_31 Mar FGN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2025-04-10T18:52:29Z</dcterms:created>
  <dcterms:modified xsi:type="dcterms:W3CDTF">2025-04-10T21:06:43Z</dcterms:modified>
</cp:coreProperties>
</file>