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022C75AD-FA1B-4310-964E-55BC6EDAF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Eje_30 Jun FG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M17" i="1"/>
  <c r="L17" i="1"/>
  <c r="J17" i="1"/>
  <c r="I17" i="1"/>
  <c r="H17" i="1"/>
  <c r="O17" i="1" s="1"/>
  <c r="P16" i="1"/>
  <c r="O16" i="1"/>
  <c r="K16" i="1"/>
  <c r="K17" i="1" s="1"/>
  <c r="N15" i="1"/>
  <c r="M15" i="1"/>
  <c r="L15" i="1"/>
  <c r="J15" i="1"/>
  <c r="I15" i="1"/>
  <c r="H15" i="1"/>
  <c r="P15" i="1" s="1"/>
  <c r="P14" i="1"/>
  <c r="O14" i="1"/>
  <c r="K14" i="1"/>
  <c r="K15" i="1" s="1"/>
  <c r="N13" i="1"/>
  <c r="M13" i="1"/>
  <c r="L13" i="1"/>
  <c r="J13" i="1"/>
  <c r="I13" i="1"/>
  <c r="H13" i="1"/>
  <c r="O13" i="1" s="1"/>
  <c r="P12" i="1"/>
  <c r="O12" i="1"/>
  <c r="K12" i="1"/>
  <c r="P11" i="1"/>
  <c r="O11" i="1"/>
  <c r="K11" i="1"/>
  <c r="K13" i="1" s="1"/>
  <c r="N10" i="1"/>
  <c r="N18" i="1" s="1"/>
  <c r="M10" i="1"/>
  <c r="P10" i="1" s="1"/>
  <c r="L10" i="1"/>
  <c r="L18" i="1" s="1"/>
  <c r="J10" i="1"/>
  <c r="J18" i="1" s="1"/>
  <c r="I10" i="1"/>
  <c r="I18" i="1" s="1"/>
  <c r="H10" i="1"/>
  <c r="H18" i="1" s="1"/>
  <c r="P9" i="1"/>
  <c r="O9" i="1"/>
  <c r="K9" i="1"/>
  <c r="K10" i="1" s="1"/>
  <c r="N8" i="1"/>
  <c r="M8" i="1"/>
  <c r="P8" i="1" s="1"/>
  <c r="L8" i="1"/>
  <c r="O8" i="1" s="1"/>
  <c r="J8" i="1"/>
  <c r="I8" i="1"/>
  <c r="H8" i="1"/>
  <c r="P7" i="1"/>
  <c r="O7" i="1"/>
  <c r="K7" i="1"/>
  <c r="K8" i="1" s="1"/>
  <c r="K18" i="1" l="1"/>
  <c r="O18" i="1"/>
  <c r="O15" i="1"/>
  <c r="P17" i="1"/>
  <c r="P13" i="1"/>
  <c r="M18" i="1"/>
  <c r="P18" i="1" s="1"/>
  <c r="O10" i="1"/>
</calcChain>
</file>

<file path=xl/sharedStrings.xml><?xml version="1.0" encoding="utf-8"?>
<sst xmlns="http://schemas.openxmlformats.org/spreadsheetml/2006/main" count="44" uniqueCount="35">
  <si>
    <t>FISCALÍA GENERAL DE LA NACIÓN  -  Unidad Ejecutora: 29-01-01 FISCALÍA GENERAL DE LA NACIÓN - GESTIÓN GENERAL</t>
  </si>
  <si>
    <t>PROYECTOS DE INVERSION 2024</t>
  </si>
  <si>
    <t>AVANCE CORRESPONDIENTE JUNIO DE 2024</t>
  </si>
  <si>
    <t>Fuente Información SIIF</t>
  </si>
  <si>
    <t>Ejecución Presupuestal con Corte al 30 de Junio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</si>
  <si>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</si>
  <si>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</si>
  <si>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</si>
  <si>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</si>
  <si>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</si>
  <si>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</si>
  <si>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</si>
  <si>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</si>
  <si>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</si>
  <si>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</si>
  <si>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</si>
  <si>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</si>
  <si>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</si>
  <si>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</si>
  <si>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</si>
  <si>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</si>
  <si>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</si>
  <si>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C-2901-0800-11-20111D</t>
  </si>
  <si>
    <t>CSF</t>
  </si>
  <si>
    <t>FORTALECIMIENTO Y MODERNIZACIÓN TECNOLÓGICA DE LA POLICÍA JUDICIAL DE LA FGN PARA LA INVESTIGACIÓN PENAL A NIVEL NACIONAL</t>
  </si>
  <si>
    <t>Subtotal</t>
  </si>
  <si>
    <t>C-2901-0800-12-20111D</t>
  </si>
  <si>
    <t>FORTALECIMIENTO DE LA CAPACIDAD DE PROCESAMIENTO Y ANÁLISIS DE EMP Y EF EN LOS GRUPOS DE CRIMINALÍSTICA DE LA FISCALÍA A NIVEL  NACIONAL</t>
  </si>
  <si>
    <t>C-2999-0800-17-20111D</t>
  </si>
  <si>
    <t>FORTALECIMIENTO DE LOS SERVICIOS DE TIC EN LA IMPLEMENTACIÓN DE LA ARQUITECTURA INSTITUCIONAL DE LA FISCALÍA A NIVEL  NACIONAL</t>
  </si>
  <si>
    <t>C-2999-0800-22-20111D</t>
  </si>
  <si>
    <t>CONSTRUCCIÓN , OPERACIÓN Y MANTENIMIENTO DE LA SEDE ÚNICA FISCALÍA GENERAL DE LA NACIÓN EN SANTIAGO DE CALI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</si>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</sst>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"/>
    <numFmt numFmtId="165" formatCode="_-* #,##0.0\ _€_-;\-* #,##0.0\ _€_-;_-* &quot;-&quot;\ _€_-;_-@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64" fontId="6" fillId="4" borderId="15" xfId="0" applyNumberFormat="1" applyFont="1" applyFill="1" applyBorder="1" applyAlignment="1">
      <alignment horizontal="left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4" borderId="16" xfId="0" applyNumberFormat="1" applyFont="1" applyFill="1" applyBorder="1" applyAlignment="1">
      <alignment horizontal="right" vertical="center" wrapText="1"/>
    </xf>
    <xf numFmtId="165" fontId="7" fillId="4" borderId="16" xfId="0" applyNumberFormat="1" applyFont="1" applyFill="1" applyBorder="1" applyAlignment="1">
      <alignment horizontal="right" vertical="center" wrapText="1"/>
    </xf>
    <xf numFmtId="10" fontId="7" fillId="4" borderId="16" xfId="0" applyNumberFormat="1" applyFont="1" applyFill="1" applyBorder="1" applyAlignment="1">
      <alignment horizontal="center" vertical="center" wrapText="1"/>
    </xf>
    <xf numFmtId="10" fontId="7" fillId="4" borderId="17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right" vertical="center" wrapText="1"/>
    </xf>
    <xf numFmtId="10" fontId="2" fillId="5" borderId="16" xfId="0" applyNumberFormat="1" applyFont="1" applyFill="1" applyBorder="1" applyAlignment="1">
      <alignment horizontal="center" vertical="center" wrapText="1"/>
    </xf>
    <xf numFmtId="10" fontId="2" fillId="5" borderId="17" xfId="0" applyNumberFormat="1" applyFont="1" applyFill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vertical="center" wrapText="1"/>
    </xf>
    <xf numFmtId="1" fontId="7" fillId="4" borderId="22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horizontal="right"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10" fontId="1" fillId="4" borderId="17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164" fontId="7" fillId="4" borderId="22" xfId="0" applyNumberFormat="1" applyFont="1" applyFill="1" applyBorder="1" applyAlignment="1">
      <alignment horizontal="right" vertical="center" wrapText="1"/>
    </xf>
    <xf numFmtId="164" fontId="2" fillId="5" borderId="27" xfId="0" applyNumberFormat="1" applyFont="1" applyFill="1" applyBorder="1" applyAlignment="1">
      <alignment horizontal="right" vertical="center" wrapText="1"/>
    </xf>
    <xf numFmtId="10" fontId="2" fillId="5" borderId="27" xfId="0" applyNumberFormat="1" applyFont="1" applyFill="1" applyBorder="1" applyAlignment="1">
      <alignment horizontal="center" vertical="center" wrapText="1"/>
    </xf>
    <xf numFmtId="10" fontId="2" fillId="5" borderId="28" xfId="0" applyNumberFormat="1" applyFont="1" applyFill="1" applyBorder="1" applyAlignment="1">
      <alignment horizontal="center" vertical="center" wrapText="1"/>
    </xf>
    <xf numFmtId="164" fontId="6" fillId="4" borderId="29" xfId="0" applyNumberFormat="1" applyFont="1" applyFill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vertical="center" wrapText="1"/>
    </xf>
    <xf numFmtId="164" fontId="7" fillId="4" borderId="30" xfId="0" applyNumberFormat="1" applyFont="1" applyFill="1" applyBorder="1" applyAlignment="1">
      <alignment horizontal="right" vertical="center" wrapText="1"/>
    </xf>
    <xf numFmtId="164" fontId="2" fillId="5" borderId="30" xfId="0" applyNumberFormat="1" applyFont="1" applyFill="1" applyBorder="1" applyAlignment="1">
      <alignment horizontal="right" vertical="center" wrapText="1"/>
    </xf>
    <xf numFmtId="165" fontId="1" fillId="4" borderId="16" xfId="0" applyNumberFormat="1" applyFont="1" applyFill="1" applyBorder="1" applyAlignment="1">
      <alignment horizontal="right" vertical="center" wrapText="1"/>
    </xf>
    <xf numFmtId="164" fontId="1" fillId="4" borderId="16" xfId="0" applyNumberFormat="1" applyFont="1" applyFill="1" applyBorder="1" applyAlignment="1">
      <alignment horizontal="right" vertical="center" wrapText="1" readingOrder="1"/>
    </xf>
    <xf numFmtId="164" fontId="6" fillId="5" borderId="34" xfId="0" applyNumberFormat="1" applyFont="1" applyFill="1" applyBorder="1" applyAlignment="1">
      <alignment horizontal="right" vertical="center" wrapText="1"/>
    </xf>
    <xf numFmtId="10" fontId="6" fillId="5" borderId="34" xfId="0" applyNumberFormat="1" applyFont="1" applyFill="1" applyBorder="1" applyAlignment="1">
      <alignment horizontal="center" vertical="center" wrapText="1"/>
    </xf>
    <xf numFmtId="10" fontId="6" fillId="5" borderId="3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164" fontId="6" fillId="5" borderId="18" xfId="0" applyNumberFormat="1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/>
    <xf numFmtId="0" fontId="6" fillId="5" borderId="31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0" borderId="33" xfId="0" applyFont="1" applyBorder="1"/>
    <xf numFmtId="164" fontId="6" fillId="4" borderId="24" xfId="0" applyNumberFormat="1" applyFont="1" applyFill="1" applyBorder="1" applyAlignment="1">
      <alignment vertical="center" wrapText="1"/>
    </xf>
    <xf numFmtId="0" fontId="5" fillId="0" borderId="25" xfId="0" applyFont="1" applyBorder="1"/>
    <xf numFmtId="1" fontId="7" fillId="4" borderId="23" xfId="0" applyNumberFormat="1" applyFont="1" applyFill="1" applyBorder="1" applyAlignment="1">
      <alignment horizontal="center" vertical="center" wrapText="1"/>
    </xf>
    <xf numFmtId="0" fontId="5" fillId="0" borderId="26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57150</xdr:rowOff>
    </xdr:from>
    <xdr:ext cx="1485900" cy="42862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showGridLines="0" tabSelected="1" zoomScaleNormal="100" workbookViewId="0">
      <pane ySplit="6" topLeftCell="A7" activePane="bottomLeft" state="frozen"/>
      <selection pane="bottomLeft"/>
    </sheetView>
  </sheetViews>
  <sheetFormatPr baseColWidth="10" defaultColWidth="12.5703125" defaultRowHeight="15.75" customHeight="1" x14ac:dyDescent="0.2"/>
  <cols>
    <col min="1" max="1" width="4.28515625" customWidth="1"/>
    <col min="2" max="2" width="5.7109375" customWidth="1"/>
    <col min="3" max="3" width="17.42578125" customWidth="1"/>
    <col min="4" max="4" width="20.140625" customWidth="1"/>
    <col min="5" max="5" width="4.42578125" customWidth="1"/>
    <col min="6" max="6" width="5" customWidth="1"/>
    <col min="7" max="7" width="41.140625" customWidth="1"/>
    <col min="8" max="8" width="16.28515625" customWidth="1"/>
    <col min="9" max="9" width="16.28515625" hidden="1" customWidth="1"/>
    <col min="10" max="12" width="16.28515625" customWidth="1"/>
    <col min="13" max="14" width="14.5703125" customWidth="1"/>
    <col min="15" max="15" width="15.85546875" customWidth="1"/>
    <col min="16" max="16" width="17.5703125" customWidth="1"/>
    <col min="17" max="26" width="10" customWidth="1"/>
  </cols>
  <sheetData>
    <row r="1" spans="1:26" ht="21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58" t="s">
        <v>0</v>
      </c>
      <c r="C2" s="59"/>
      <c r="D2" s="59"/>
      <c r="E2" s="59"/>
      <c r="F2" s="59"/>
      <c r="G2" s="59"/>
      <c r="H2" s="60" t="s">
        <v>1</v>
      </c>
      <c r="I2" s="59"/>
      <c r="J2" s="59"/>
      <c r="K2" s="59"/>
      <c r="L2" s="59"/>
      <c r="M2" s="59"/>
      <c r="N2" s="59"/>
      <c r="O2" s="59"/>
      <c r="P2" s="5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">
      <c r="A3" s="1"/>
      <c r="B3" s="59"/>
      <c r="C3" s="59"/>
      <c r="D3" s="59"/>
      <c r="E3" s="59"/>
      <c r="F3" s="59"/>
      <c r="G3" s="59"/>
      <c r="H3" s="60" t="s">
        <v>2</v>
      </c>
      <c r="I3" s="59"/>
      <c r="J3" s="59"/>
      <c r="K3" s="59"/>
      <c r="L3" s="59"/>
      <c r="M3" s="59"/>
      <c r="N3" s="59"/>
      <c r="O3" s="59"/>
      <c r="P3" s="5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">
      <c r="A4" s="1"/>
      <c r="B4" s="1"/>
      <c r="C4" s="1"/>
      <c r="D4" s="1"/>
      <c r="E4" s="1"/>
      <c r="F4" s="1"/>
      <c r="G4" s="1"/>
      <c r="H4" s="61" t="s">
        <v>3</v>
      </c>
      <c r="I4" s="62"/>
      <c r="J4" s="62"/>
      <c r="K4" s="62"/>
      <c r="L4" s="62"/>
      <c r="M4" s="62"/>
      <c r="N4" s="63"/>
      <c r="O4" s="64" t="s">
        <v>4</v>
      </c>
      <c r="P4" s="65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1"/>
      <c r="B5" s="1"/>
      <c r="C5" s="1"/>
      <c r="D5" s="1"/>
      <c r="E5" s="1"/>
      <c r="F5" s="1"/>
      <c r="G5" s="1"/>
      <c r="H5" s="40" t="s">
        <v>5</v>
      </c>
      <c r="I5" s="41"/>
      <c r="J5" s="41"/>
      <c r="K5" s="41"/>
      <c r="L5" s="41"/>
      <c r="M5" s="41"/>
      <c r="N5" s="42"/>
      <c r="O5" s="43" t="s">
        <v>6</v>
      </c>
      <c r="P5" s="4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2.75" customHeight="1" x14ac:dyDescent="0.2">
      <c r="A6" s="1"/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5" t="s">
        <v>13</v>
      </c>
      <c r="I6" s="5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6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2.25" customHeight="1" x14ac:dyDescent="0.2">
      <c r="A7" s="1"/>
      <c r="B7" s="7">
        <v>1</v>
      </c>
      <c r="C7" s="8">
        <v>2018011000994</v>
      </c>
      <c r="D7" s="9" t="s">
        <v>22</v>
      </c>
      <c r="E7" s="9">
        <v>16</v>
      </c>
      <c r="F7" s="9" t="s">
        <v>23</v>
      </c>
      <c r="G7" s="10" t="s">
        <v>24</v>
      </c>
      <c r="H7" s="11">
        <v>16000000000</v>
      </c>
      <c r="I7" s="11">
        <v>0</v>
      </c>
      <c r="J7" s="11">
        <v>12859953430.5</v>
      </c>
      <c r="K7" s="11">
        <f>+H7-I7-J7</f>
        <v>3140046569.5</v>
      </c>
      <c r="L7" s="11">
        <v>12859953430.5</v>
      </c>
      <c r="M7" s="12">
        <v>0</v>
      </c>
      <c r="N7" s="12">
        <v>0</v>
      </c>
      <c r="O7" s="13">
        <f t="shared" ref="O7:O18" si="0">+L7/H7</f>
        <v>0.80374708940624995</v>
      </c>
      <c r="P7" s="14">
        <f t="shared" ref="P7:P18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2">
      <c r="A8" s="1"/>
      <c r="B8" s="45" t="s">
        <v>25</v>
      </c>
      <c r="C8" s="46"/>
      <c r="D8" s="46"/>
      <c r="E8" s="46"/>
      <c r="F8" s="46"/>
      <c r="G8" s="47"/>
      <c r="H8" s="15">
        <f t="shared" ref="H8:N8" si="2">SUM(H7)</f>
        <v>16000000000</v>
      </c>
      <c r="I8" s="15">
        <f t="shared" si="2"/>
        <v>0</v>
      </c>
      <c r="J8" s="15">
        <f t="shared" si="2"/>
        <v>12859953430.5</v>
      </c>
      <c r="K8" s="15">
        <f t="shared" si="2"/>
        <v>3140046569.5</v>
      </c>
      <c r="L8" s="15">
        <f t="shared" si="2"/>
        <v>12859953430.5</v>
      </c>
      <c r="M8" s="15">
        <f t="shared" si="2"/>
        <v>0</v>
      </c>
      <c r="N8" s="15">
        <f t="shared" si="2"/>
        <v>0</v>
      </c>
      <c r="O8" s="16">
        <f t="shared" si="0"/>
        <v>0.80374708940624995</v>
      </c>
      <c r="P8" s="17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2.25" customHeight="1" x14ac:dyDescent="0.2">
      <c r="A9" s="1"/>
      <c r="B9" s="18">
        <v>2</v>
      </c>
      <c r="C9" s="19">
        <v>202300000000401</v>
      </c>
      <c r="D9" s="20" t="s">
        <v>26</v>
      </c>
      <c r="E9" s="9">
        <v>16</v>
      </c>
      <c r="F9" s="20" t="s">
        <v>23</v>
      </c>
      <c r="G9" s="10" t="s">
        <v>27</v>
      </c>
      <c r="H9" s="21">
        <v>6285000000</v>
      </c>
      <c r="I9" s="21">
        <v>0</v>
      </c>
      <c r="J9" s="21">
        <v>6094960381.5</v>
      </c>
      <c r="K9" s="21">
        <f>+H9-I9-J9</f>
        <v>190039618.5</v>
      </c>
      <c r="L9" s="21">
        <v>1503047220.5</v>
      </c>
      <c r="M9" s="21">
        <v>90182000</v>
      </c>
      <c r="N9" s="21">
        <v>90182000</v>
      </c>
      <c r="O9" s="22">
        <f t="shared" si="0"/>
        <v>0.2391483246618934</v>
      </c>
      <c r="P9" s="23">
        <f t="shared" si="1"/>
        <v>1.4348766905330152E-2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">
      <c r="A10" s="1"/>
      <c r="B10" s="45" t="s">
        <v>25</v>
      </c>
      <c r="C10" s="46"/>
      <c r="D10" s="46"/>
      <c r="E10" s="46"/>
      <c r="F10" s="46"/>
      <c r="G10" s="47"/>
      <c r="H10" s="15">
        <f t="shared" ref="H10:N10" si="3">SUM(H9)</f>
        <v>6285000000</v>
      </c>
      <c r="I10" s="15">
        <f t="shared" si="3"/>
        <v>0</v>
      </c>
      <c r="J10" s="15">
        <f t="shared" si="3"/>
        <v>6094960381.5</v>
      </c>
      <c r="K10" s="15">
        <f t="shared" si="3"/>
        <v>190039618.5</v>
      </c>
      <c r="L10" s="15">
        <f t="shared" si="3"/>
        <v>1503047220.5</v>
      </c>
      <c r="M10" s="15">
        <f t="shared" si="3"/>
        <v>90182000</v>
      </c>
      <c r="N10" s="15">
        <f t="shared" si="3"/>
        <v>90182000</v>
      </c>
      <c r="O10" s="16">
        <f t="shared" si="0"/>
        <v>0.2391483246618934</v>
      </c>
      <c r="P10" s="17">
        <f t="shared" si="1"/>
        <v>1.4348766905330152E-2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">
      <c r="A11" s="1"/>
      <c r="B11" s="51">
        <v>3</v>
      </c>
      <c r="C11" s="53">
        <v>2018011000820</v>
      </c>
      <c r="D11" s="55" t="s">
        <v>28</v>
      </c>
      <c r="E11" s="20">
        <v>11</v>
      </c>
      <c r="F11" s="9" t="s">
        <v>23</v>
      </c>
      <c r="G11" s="56" t="s">
        <v>29</v>
      </c>
      <c r="H11" s="25">
        <v>1026064151</v>
      </c>
      <c r="I11" s="25">
        <v>0</v>
      </c>
      <c r="J11" s="25">
        <v>828723016.38</v>
      </c>
      <c r="K11" s="21">
        <f t="shared" ref="K11:K12" si="4">+H11-I11-J11</f>
        <v>197341134.62</v>
      </c>
      <c r="L11" s="25">
        <v>628703567.08000004</v>
      </c>
      <c r="M11" s="25">
        <v>605955498.21000004</v>
      </c>
      <c r="N11" s="25">
        <v>605955498.21000004</v>
      </c>
      <c r="O11" s="13">
        <f t="shared" si="0"/>
        <v>0.61273319652310909</v>
      </c>
      <c r="P11" s="14">
        <f t="shared" si="1"/>
        <v>0.59056297563796289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2">
      <c r="A12" s="1"/>
      <c r="B12" s="52"/>
      <c r="C12" s="54"/>
      <c r="D12" s="54"/>
      <c r="E12" s="9">
        <v>16</v>
      </c>
      <c r="F12" s="9" t="s">
        <v>23</v>
      </c>
      <c r="G12" s="54"/>
      <c r="H12" s="11">
        <v>64113541158</v>
      </c>
      <c r="I12" s="11">
        <v>0</v>
      </c>
      <c r="J12" s="11">
        <v>64113474748.510002</v>
      </c>
      <c r="K12" s="21">
        <f t="shared" si="4"/>
        <v>66409.48999786377</v>
      </c>
      <c r="L12" s="11">
        <v>64113474748.510002</v>
      </c>
      <c r="M12" s="11">
        <v>21966116989.43</v>
      </c>
      <c r="N12" s="11">
        <v>21290768873.43</v>
      </c>
      <c r="O12" s="13">
        <f t="shared" si="0"/>
        <v>0.99999896418933043</v>
      </c>
      <c r="P12" s="14">
        <f t="shared" si="1"/>
        <v>0.34261275531946028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75" customHeight="1" x14ac:dyDescent="0.2">
      <c r="A13" s="1"/>
      <c r="B13" s="57" t="s">
        <v>25</v>
      </c>
      <c r="C13" s="41"/>
      <c r="D13" s="41"/>
      <c r="E13" s="41"/>
      <c r="F13" s="41"/>
      <c r="G13" s="42"/>
      <c r="H13" s="26">
        <f t="shared" ref="H13:N13" si="5">SUM(H11:H12)</f>
        <v>65139605309</v>
      </c>
      <c r="I13" s="26">
        <f t="shared" si="5"/>
        <v>0</v>
      </c>
      <c r="J13" s="26">
        <f t="shared" si="5"/>
        <v>64942197764.889999</v>
      </c>
      <c r="K13" s="26">
        <f t="shared" si="5"/>
        <v>197407544.10999787</v>
      </c>
      <c r="L13" s="26">
        <f t="shared" si="5"/>
        <v>64742178315.590004</v>
      </c>
      <c r="M13" s="26">
        <f t="shared" si="5"/>
        <v>22572072487.639999</v>
      </c>
      <c r="N13" s="26">
        <f t="shared" si="5"/>
        <v>21896724371.639999</v>
      </c>
      <c r="O13" s="27">
        <f t="shared" si="0"/>
        <v>0.99389884247034133</v>
      </c>
      <c r="P13" s="28">
        <f t="shared" si="1"/>
        <v>0.34651841042889053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6.25" customHeight="1" x14ac:dyDescent="0.2">
      <c r="A14" s="1"/>
      <c r="B14" s="29">
        <v>4</v>
      </c>
      <c r="C14" s="8">
        <v>2019011000010</v>
      </c>
      <c r="D14" s="30" t="s">
        <v>30</v>
      </c>
      <c r="E14" s="31">
        <v>16</v>
      </c>
      <c r="F14" s="31" t="s">
        <v>23</v>
      </c>
      <c r="G14" s="32" t="s">
        <v>31</v>
      </c>
      <c r="H14" s="33">
        <v>61130456068</v>
      </c>
      <c r="I14" s="33">
        <v>0</v>
      </c>
      <c r="J14" s="33">
        <v>60720346821</v>
      </c>
      <c r="K14" s="33">
        <f>+H14-I14-J14</f>
        <v>410109247</v>
      </c>
      <c r="L14" s="33">
        <v>60720346821</v>
      </c>
      <c r="M14" s="33">
        <v>0</v>
      </c>
      <c r="N14" s="33">
        <v>0</v>
      </c>
      <c r="O14" s="22">
        <f t="shared" si="0"/>
        <v>0.99329124509485411</v>
      </c>
      <c r="P14" s="23">
        <f t="shared" si="1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">
      <c r="A15" s="1"/>
      <c r="B15" s="45" t="s">
        <v>25</v>
      </c>
      <c r="C15" s="46"/>
      <c r="D15" s="46"/>
      <c r="E15" s="46"/>
      <c r="F15" s="46"/>
      <c r="G15" s="47"/>
      <c r="H15" s="34">
        <f t="shared" ref="H15:N15" si="6">SUM(H14)</f>
        <v>61130456068</v>
      </c>
      <c r="I15" s="34">
        <f t="shared" si="6"/>
        <v>0</v>
      </c>
      <c r="J15" s="34">
        <f t="shared" si="6"/>
        <v>60720346821</v>
      </c>
      <c r="K15" s="34">
        <f t="shared" si="6"/>
        <v>410109247</v>
      </c>
      <c r="L15" s="34">
        <f t="shared" si="6"/>
        <v>60720346821</v>
      </c>
      <c r="M15" s="34">
        <f t="shared" si="6"/>
        <v>0</v>
      </c>
      <c r="N15" s="34">
        <f t="shared" si="6"/>
        <v>0</v>
      </c>
      <c r="O15" s="16">
        <f t="shared" si="0"/>
        <v>0.99329124509485411</v>
      </c>
      <c r="P15" s="17">
        <f t="shared" si="1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9.25" customHeight="1" x14ac:dyDescent="0.2">
      <c r="A16" s="1"/>
      <c r="B16" s="18">
        <v>5</v>
      </c>
      <c r="C16" s="19">
        <v>202300000000407</v>
      </c>
      <c r="D16" s="20" t="s">
        <v>32</v>
      </c>
      <c r="E16" s="9">
        <v>16</v>
      </c>
      <c r="F16" s="9" t="s">
        <v>23</v>
      </c>
      <c r="G16" s="24" t="s">
        <v>33</v>
      </c>
      <c r="H16" s="21">
        <v>4257002774</v>
      </c>
      <c r="I16" s="35">
        <v>0</v>
      </c>
      <c r="J16" s="36">
        <v>4215747044.4699998</v>
      </c>
      <c r="K16" s="21">
        <f>+H16-I16-J16</f>
        <v>41255729.53000021</v>
      </c>
      <c r="L16" s="36">
        <v>1196911044.47</v>
      </c>
      <c r="M16" s="21">
        <v>11585080</v>
      </c>
      <c r="N16" s="21">
        <v>11585080</v>
      </c>
      <c r="O16" s="22">
        <f t="shared" si="0"/>
        <v>0.28116285283632753</v>
      </c>
      <c r="P16" s="23">
        <f t="shared" si="1"/>
        <v>2.7214170661942821E-3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">
      <c r="A17" s="1"/>
      <c r="B17" s="45" t="s">
        <v>25</v>
      </c>
      <c r="C17" s="46"/>
      <c r="D17" s="46"/>
      <c r="E17" s="46"/>
      <c r="F17" s="46"/>
      <c r="G17" s="47"/>
      <c r="H17" s="15">
        <f t="shared" ref="H17:N17" si="7">SUM(H16)</f>
        <v>4257002774</v>
      </c>
      <c r="I17" s="15">
        <f t="shared" si="7"/>
        <v>0</v>
      </c>
      <c r="J17" s="15">
        <f t="shared" si="7"/>
        <v>4215747044.4699998</v>
      </c>
      <c r="K17" s="15">
        <f t="shared" si="7"/>
        <v>41255729.53000021</v>
      </c>
      <c r="L17" s="15">
        <f t="shared" si="7"/>
        <v>1196911044.47</v>
      </c>
      <c r="M17" s="15">
        <f t="shared" si="7"/>
        <v>11585080</v>
      </c>
      <c r="N17" s="15">
        <f t="shared" si="7"/>
        <v>11585080</v>
      </c>
      <c r="O17" s="16">
        <f t="shared" si="0"/>
        <v>0.28116285283632753</v>
      </c>
      <c r="P17" s="17">
        <f t="shared" si="1"/>
        <v>2.7214170661942821E-3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2">
      <c r="A18" s="1"/>
      <c r="B18" s="48" t="s">
        <v>34</v>
      </c>
      <c r="C18" s="49"/>
      <c r="D18" s="49"/>
      <c r="E18" s="49"/>
      <c r="F18" s="49"/>
      <c r="G18" s="50"/>
      <c r="H18" s="37">
        <f t="shared" ref="H18:N18" si="8">+H10+H15+H8+H17+H13</f>
        <v>152812064151</v>
      </c>
      <c r="I18" s="37">
        <f t="shared" si="8"/>
        <v>0</v>
      </c>
      <c r="J18" s="37">
        <f t="shared" si="8"/>
        <v>148833205442.35999</v>
      </c>
      <c r="K18" s="37">
        <f t="shared" si="8"/>
        <v>3978858708.639998</v>
      </c>
      <c r="L18" s="37">
        <f t="shared" si="8"/>
        <v>141022436832.06</v>
      </c>
      <c r="M18" s="37">
        <f t="shared" si="8"/>
        <v>22673839567.639999</v>
      </c>
      <c r="N18" s="37">
        <f t="shared" si="8"/>
        <v>21998491451.639999</v>
      </c>
      <c r="O18" s="38">
        <f t="shared" si="0"/>
        <v>0.92284884453042804</v>
      </c>
      <c r="P18" s="39">
        <f t="shared" si="1"/>
        <v>0.14837728744528331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80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80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80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80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80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80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80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80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80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80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80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80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80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80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80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80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80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80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80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80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80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80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80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80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80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80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80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80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80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80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80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80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80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80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80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80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80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80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80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80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80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80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80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80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80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80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80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80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80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80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80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80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80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80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80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80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80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80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80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80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80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80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80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80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80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80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80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80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80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80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80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80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80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80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80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80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80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80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80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80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80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80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80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80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80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80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80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80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80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80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80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80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80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80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80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80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80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80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80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80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80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80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80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80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80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80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80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80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80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80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80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80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80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80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80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80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80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80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80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80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80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80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80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80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80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80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80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80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80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80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80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80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80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80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80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80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80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80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80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80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80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80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80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80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80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80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80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80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80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80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80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80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80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80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80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80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80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80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80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80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80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80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80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80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80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80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80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80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80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80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80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80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80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80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80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80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80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80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80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80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80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80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80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80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80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80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80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80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80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80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80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80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80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80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80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80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80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80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80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80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80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80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80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80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80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80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80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80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80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80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80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80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80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80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80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80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80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80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80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80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80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80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80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80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80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80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80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80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80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80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80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80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80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80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80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80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80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80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80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80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80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80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80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80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80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80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80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80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80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80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80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80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80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80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80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80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80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80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80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80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80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80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80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80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80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80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80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80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80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80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80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80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80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80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80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80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80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80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80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80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80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80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80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80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80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80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80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80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80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80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80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80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80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80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80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80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80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80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80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80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80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80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80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80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80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80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80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80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80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80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80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80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80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80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80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80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80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80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80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80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80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80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80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80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80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80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80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80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80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80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80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80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80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80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80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80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80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80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80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80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80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80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80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80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80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80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80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80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80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80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80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80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80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80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80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80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80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80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80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80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80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80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80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80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80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80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80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80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80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80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80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80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80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80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80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80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80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80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80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80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80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80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80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80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80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80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80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80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80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80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80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80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80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80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80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80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80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80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80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80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80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80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80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80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80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80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80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80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80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80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80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80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80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80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80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80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80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80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80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80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80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80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80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80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80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80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80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80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80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80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80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80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80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80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80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80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80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80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80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80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80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80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80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80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80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80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80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80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80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80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80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80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80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80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80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80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80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80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80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80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80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80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80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80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80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80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80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80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80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80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80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80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80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80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80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80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80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80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80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80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80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80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80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80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80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80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80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80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80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80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80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80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80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80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80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80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80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80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80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80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80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80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80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80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80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80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80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80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80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80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80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80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80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80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80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80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80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80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80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80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80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80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80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80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80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80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80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80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80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80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80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80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80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80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80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80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80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80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80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80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80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80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80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80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80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80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80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80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80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80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80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80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80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80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80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80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80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80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80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80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80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80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80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80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80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80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80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80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80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80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80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80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80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80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80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80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80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80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80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80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80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80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80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80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80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80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80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80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80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80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80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80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80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80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80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80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80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80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80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80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80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80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80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80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80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80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80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80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80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80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80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80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80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80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80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80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80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80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80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80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80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80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80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80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80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80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80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80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80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80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80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80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80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80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80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80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80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80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80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80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80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80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80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80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80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80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80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80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80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80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80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80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80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80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80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80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80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80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80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80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80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80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80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80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80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80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80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80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80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80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80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80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80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80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80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80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80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80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80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80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80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80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80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80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80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80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80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80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80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80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80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80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80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80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80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80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80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80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80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80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80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80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80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80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80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80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80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80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80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80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80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80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80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80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80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80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80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80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80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80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80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80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80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80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80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80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80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80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80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80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80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80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80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80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80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80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80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80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80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80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80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80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80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80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80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80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80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80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80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80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80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80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80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80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80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80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80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80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80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80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80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80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80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80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80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80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80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80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80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80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80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80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80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80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80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80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80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80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80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80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80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80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80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80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80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80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80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80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80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80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B2:G3"/>
    <mergeCell ref="H2:P2"/>
    <mergeCell ref="H3:P3"/>
    <mergeCell ref="H4:N4"/>
    <mergeCell ref="O4:P4"/>
    <mergeCell ref="H5:N5"/>
    <mergeCell ref="O5:P5"/>
    <mergeCell ref="B15:G15"/>
    <mergeCell ref="B17:G17"/>
    <mergeCell ref="B18:G18"/>
    <mergeCell ref="B8:G8"/>
    <mergeCell ref="B10:G10"/>
    <mergeCell ref="B11:B12"/>
    <mergeCell ref="C11:C12"/>
    <mergeCell ref="D11:D12"/>
    <mergeCell ref="G11:G12"/>
    <mergeCell ref="B13:G13"/>
  </mergeCells>
  <printOptions horizontalCentered="1" verticalCentered="1"/>
  <pageMargins left="0.15748031496062992" right="0.15748031496062992" top="1.0236220472440944" bottom="0.78740157480314965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Inv_Eje_30 Jun FGN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2024-07-22T21:33:34Z</dcterms:modified>
</cp:coreProperties>
</file>