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17970" windowHeight="5520"/>
  </bookViews>
  <sheets>
    <sheet name="CONS JN 2017" sheetId="2" r:id="rId1"/>
  </sheets>
  <definedNames>
    <definedName name="_xlnm._FilterDatabase" localSheetId="0" hidden="1">'CONS JN 2017'!$A$5:$W$197</definedName>
    <definedName name="_xlnm.Print_Area" localSheetId="0">'CONS JN 2017'!$A$1:$W$196</definedName>
    <definedName name="_xlnm.Print_Titles" localSheetId="0">'CONS JN 2017'!$1:$5</definedName>
  </definedNames>
  <calcPr calcId="152511"/>
</workbook>
</file>

<file path=xl/calcChain.xml><?xml version="1.0" encoding="utf-8"?>
<calcChain xmlns="http://schemas.openxmlformats.org/spreadsheetml/2006/main">
  <c r="V7" i="2" l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5" i="2"/>
  <c r="V36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3" i="2"/>
  <c r="V54" i="2"/>
  <c r="V55" i="2"/>
  <c r="V56" i="2"/>
  <c r="V57" i="2"/>
  <c r="V58" i="2"/>
  <c r="V59" i="2"/>
  <c r="V60" i="2"/>
  <c r="V61" i="2"/>
  <c r="V63" i="2"/>
  <c r="V64" i="2"/>
  <c r="V65" i="2"/>
  <c r="V66" i="2"/>
  <c r="V67" i="2"/>
  <c r="V69" i="2"/>
  <c r="V70" i="2"/>
  <c r="V72" i="2"/>
  <c r="V73" i="2"/>
  <c r="V75" i="2"/>
  <c r="V77" i="2"/>
  <c r="V79" i="2"/>
  <c r="V80" i="2"/>
  <c r="V81" i="2"/>
  <c r="V82" i="2"/>
  <c r="V83" i="2"/>
  <c r="V84" i="2"/>
  <c r="V85" i="2"/>
  <c r="V86" i="2"/>
  <c r="V87" i="2"/>
  <c r="V88" i="2"/>
  <c r="V89" i="2"/>
  <c r="V90" i="2"/>
  <c r="V92" i="2"/>
  <c r="V93" i="2"/>
  <c r="V94" i="2"/>
  <c r="V95" i="2"/>
  <c r="V96" i="2"/>
  <c r="V97" i="2"/>
  <c r="V98" i="2"/>
  <c r="V99" i="2"/>
  <c r="V101" i="2"/>
  <c r="V102" i="2"/>
  <c r="V103" i="2"/>
  <c r="V104" i="2"/>
  <c r="V106" i="2"/>
  <c r="V107" i="2"/>
  <c r="V109" i="2"/>
  <c r="V110" i="2"/>
  <c r="V111" i="2"/>
  <c r="V112" i="2"/>
  <c r="V114" i="2"/>
  <c r="V115" i="2"/>
  <c r="V116" i="2"/>
  <c r="V117" i="2"/>
  <c r="V118" i="2"/>
  <c r="V119" i="2"/>
  <c r="V120" i="2"/>
  <c r="V121" i="2"/>
  <c r="V122" i="2"/>
  <c r="V123" i="2"/>
  <c r="V125" i="2"/>
  <c r="V127" i="2"/>
  <c r="V128" i="2"/>
  <c r="V130" i="2"/>
  <c r="V131" i="2"/>
  <c r="V133" i="2"/>
  <c r="V135" i="2"/>
  <c r="V137" i="2"/>
  <c r="V138" i="2"/>
  <c r="V139" i="2"/>
  <c r="V141" i="2"/>
  <c r="V142" i="2"/>
  <c r="V144" i="2"/>
  <c r="V145" i="2"/>
  <c r="V146" i="2"/>
  <c r="V147" i="2"/>
  <c r="V148" i="2"/>
  <c r="V150" i="2"/>
  <c r="V152" i="2"/>
  <c r="V153" i="2"/>
  <c r="V155" i="2"/>
  <c r="V157" i="2"/>
  <c r="V158" i="2"/>
  <c r="V160" i="2"/>
  <c r="V163" i="2"/>
  <c r="V164" i="2"/>
  <c r="V165" i="2"/>
  <c r="V166" i="2"/>
  <c r="V167" i="2"/>
  <c r="V168" i="2"/>
  <c r="V169" i="2"/>
  <c r="V170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5" i="2"/>
  <c r="T36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3" i="2"/>
  <c r="T54" i="2"/>
  <c r="T55" i="2"/>
  <c r="T56" i="2"/>
  <c r="T57" i="2"/>
  <c r="T58" i="2"/>
  <c r="T59" i="2"/>
  <c r="T60" i="2"/>
  <c r="T61" i="2"/>
  <c r="T63" i="2"/>
  <c r="T64" i="2"/>
  <c r="T65" i="2"/>
  <c r="T66" i="2"/>
  <c r="T67" i="2"/>
  <c r="T69" i="2"/>
  <c r="T70" i="2"/>
  <c r="T72" i="2"/>
  <c r="T73" i="2"/>
  <c r="T75" i="2"/>
  <c r="T77" i="2"/>
  <c r="T79" i="2"/>
  <c r="T80" i="2"/>
  <c r="T81" i="2"/>
  <c r="T82" i="2"/>
  <c r="T83" i="2"/>
  <c r="T84" i="2"/>
  <c r="T85" i="2"/>
  <c r="T86" i="2"/>
  <c r="T87" i="2"/>
  <c r="T88" i="2"/>
  <c r="T89" i="2"/>
  <c r="T90" i="2"/>
  <c r="T92" i="2"/>
  <c r="T93" i="2"/>
  <c r="T94" i="2"/>
  <c r="T95" i="2"/>
  <c r="T96" i="2"/>
  <c r="T97" i="2"/>
  <c r="T98" i="2"/>
  <c r="T99" i="2"/>
  <c r="T101" i="2"/>
  <c r="T102" i="2"/>
  <c r="T103" i="2"/>
  <c r="T104" i="2"/>
  <c r="T106" i="2"/>
  <c r="T107" i="2"/>
  <c r="T109" i="2"/>
  <c r="T110" i="2"/>
  <c r="T111" i="2"/>
  <c r="T112" i="2"/>
  <c r="T114" i="2"/>
  <c r="T115" i="2"/>
  <c r="T116" i="2"/>
  <c r="T117" i="2"/>
  <c r="T118" i="2"/>
  <c r="T119" i="2"/>
  <c r="T120" i="2"/>
  <c r="T121" i="2"/>
  <c r="T122" i="2"/>
  <c r="T123" i="2"/>
  <c r="T125" i="2"/>
  <c r="T127" i="2"/>
  <c r="T128" i="2"/>
  <c r="T130" i="2"/>
  <c r="T131" i="2"/>
  <c r="T133" i="2"/>
  <c r="T135" i="2"/>
  <c r="T137" i="2"/>
  <c r="T138" i="2"/>
  <c r="T139" i="2"/>
  <c r="T141" i="2"/>
  <c r="T142" i="2"/>
  <c r="T144" i="2"/>
  <c r="T145" i="2"/>
  <c r="T146" i="2"/>
  <c r="T147" i="2"/>
  <c r="T148" i="2"/>
  <c r="T150" i="2"/>
  <c r="T152" i="2"/>
  <c r="T153" i="2"/>
  <c r="T155" i="2"/>
  <c r="T157" i="2"/>
  <c r="T158" i="2"/>
  <c r="T160" i="2"/>
  <c r="T163" i="2"/>
  <c r="T164" i="2"/>
  <c r="T165" i="2"/>
  <c r="T166" i="2"/>
  <c r="T167" i="2"/>
  <c r="T168" i="2"/>
  <c r="T169" i="2"/>
  <c r="T170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V6" i="2"/>
  <c r="T6" i="2"/>
  <c r="P193" i="2"/>
  <c r="Q193" i="2"/>
  <c r="R193" i="2"/>
  <c r="S193" i="2"/>
  <c r="U193" i="2"/>
  <c r="W193" i="2"/>
  <c r="O193" i="2"/>
  <c r="N193" i="2"/>
  <c r="M193" i="2"/>
  <c r="L193" i="2"/>
  <c r="M171" i="2"/>
  <c r="N171" i="2"/>
  <c r="O171" i="2"/>
  <c r="P171" i="2"/>
  <c r="Q171" i="2"/>
  <c r="R171" i="2"/>
  <c r="S171" i="2"/>
  <c r="T171" i="2" s="1"/>
  <c r="U171" i="2"/>
  <c r="W171" i="2"/>
  <c r="L171" i="2"/>
  <c r="M159" i="2"/>
  <c r="N159" i="2"/>
  <c r="O159" i="2"/>
  <c r="P159" i="2"/>
  <c r="Q159" i="2"/>
  <c r="R159" i="2"/>
  <c r="S159" i="2"/>
  <c r="T159" i="2" s="1"/>
  <c r="U159" i="2"/>
  <c r="W159" i="2"/>
  <c r="L159" i="2"/>
  <c r="M52" i="2"/>
  <c r="N52" i="2"/>
  <c r="O52" i="2"/>
  <c r="P52" i="2"/>
  <c r="Q52" i="2"/>
  <c r="R52" i="2"/>
  <c r="S52" i="2"/>
  <c r="T52" i="2" s="1"/>
  <c r="U52" i="2"/>
  <c r="W52" i="2"/>
  <c r="L52" i="2"/>
  <c r="W154" i="2"/>
  <c r="U154" i="2"/>
  <c r="S154" i="2"/>
  <c r="R154" i="2"/>
  <c r="Q154" i="2"/>
  <c r="P154" i="2"/>
  <c r="O154" i="2"/>
  <c r="N154" i="2"/>
  <c r="M154" i="2"/>
  <c r="L154" i="2"/>
  <c r="W151" i="2"/>
  <c r="U151" i="2"/>
  <c r="S151" i="2"/>
  <c r="R151" i="2"/>
  <c r="Q151" i="2"/>
  <c r="P151" i="2"/>
  <c r="O151" i="2"/>
  <c r="N151" i="2"/>
  <c r="M151" i="2"/>
  <c r="L151" i="2"/>
  <c r="W143" i="2"/>
  <c r="U143" i="2"/>
  <c r="S143" i="2"/>
  <c r="R143" i="2"/>
  <c r="Q143" i="2"/>
  <c r="P143" i="2"/>
  <c r="O143" i="2"/>
  <c r="N143" i="2"/>
  <c r="M143" i="2"/>
  <c r="L143" i="2"/>
  <c r="W140" i="2"/>
  <c r="U140" i="2"/>
  <c r="S140" i="2"/>
  <c r="R140" i="2"/>
  <c r="Q140" i="2"/>
  <c r="P140" i="2"/>
  <c r="O140" i="2"/>
  <c r="N140" i="2"/>
  <c r="M140" i="2"/>
  <c r="L140" i="2"/>
  <c r="W136" i="2"/>
  <c r="U136" i="2"/>
  <c r="S136" i="2"/>
  <c r="R136" i="2"/>
  <c r="Q136" i="2"/>
  <c r="P136" i="2"/>
  <c r="O136" i="2"/>
  <c r="N136" i="2"/>
  <c r="M136" i="2"/>
  <c r="L136" i="2"/>
  <c r="W134" i="2"/>
  <c r="U134" i="2"/>
  <c r="S134" i="2"/>
  <c r="R134" i="2"/>
  <c r="Q134" i="2"/>
  <c r="P134" i="2"/>
  <c r="O134" i="2"/>
  <c r="N134" i="2"/>
  <c r="M134" i="2"/>
  <c r="L134" i="2"/>
  <c r="W132" i="2"/>
  <c r="U132" i="2"/>
  <c r="S132" i="2"/>
  <c r="R132" i="2"/>
  <c r="Q132" i="2"/>
  <c r="P132" i="2"/>
  <c r="O132" i="2"/>
  <c r="N132" i="2"/>
  <c r="M132" i="2"/>
  <c r="L132" i="2"/>
  <c r="W129" i="2"/>
  <c r="U129" i="2"/>
  <c r="S129" i="2"/>
  <c r="R129" i="2"/>
  <c r="Q129" i="2"/>
  <c r="P129" i="2"/>
  <c r="O129" i="2"/>
  <c r="N129" i="2"/>
  <c r="M129" i="2"/>
  <c r="L129" i="2"/>
  <c r="W126" i="2"/>
  <c r="U126" i="2"/>
  <c r="S126" i="2"/>
  <c r="R126" i="2"/>
  <c r="Q126" i="2"/>
  <c r="P126" i="2"/>
  <c r="O126" i="2"/>
  <c r="N126" i="2"/>
  <c r="M126" i="2"/>
  <c r="L126" i="2"/>
  <c r="W124" i="2"/>
  <c r="U124" i="2"/>
  <c r="S124" i="2"/>
  <c r="R124" i="2"/>
  <c r="Q124" i="2"/>
  <c r="P124" i="2"/>
  <c r="O124" i="2"/>
  <c r="N124" i="2"/>
  <c r="M124" i="2"/>
  <c r="L124" i="2"/>
  <c r="W113" i="2"/>
  <c r="U113" i="2"/>
  <c r="S113" i="2"/>
  <c r="R113" i="2"/>
  <c r="Q113" i="2"/>
  <c r="P113" i="2"/>
  <c r="O113" i="2"/>
  <c r="N113" i="2"/>
  <c r="M113" i="2"/>
  <c r="L113" i="2"/>
  <c r="W105" i="2"/>
  <c r="U105" i="2"/>
  <c r="S105" i="2"/>
  <c r="R105" i="2"/>
  <c r="Q105" i="2"/>
  <c r="P105" i="2"/>
  <c r="O105" i="2"/>
  <c r="N105" i="2"/>
  <c r="M105" i="2"/>
  <c r="L105" i="2"/>
  <c r="W100" i="2"/>
  <c r="U100" i="2"/>
  <c r="S100" i="2"/>
  <c r="R100" i="2"/>
  <c r="Q100" i="2"/>
  <c r="P100" i="2"/>
  <c r="O100" i="2"/>
  <c r="N100" i="2"/>
  <c r="M100" i="2"/>
  <c r="L100" i="2"/>
  <c r="W91" i="2"/>
  <c r="U91" i="2"/>
  <c r="S91" i="2"/>
  <c r="R91" i="2"/>
  <c r="Q91" i="2"/>
  <c r="P91" i="2"/>
  <c r="O91" i="2"/>
  <c r="N91" i="2"/>
  <c r="M91" i="2"/>
  <c r="L91" i="2"/>
  <c r="W78" i="2"/>
  <c r="U78" i="2"/>
  <c r="S78" i="2"/>
  <c r="R78" i="2"/>
  <c r="Q78" i="2"/>
  <c r="P78" i="2"/>
  <c r="O78" i="2"/>
  <c r="N78" i="2"/>
  <c r="M78" i="2"/>
  <c r="L78" i="2"/>
  <c r="W74" i="2"/>
  <c r="U74" i="2"/>
  <c r="S74" i="2"/>
  <c r="R74" i="2"/>
  <c r="Q74" i="2"/>
  <c r="P74" i="2"/>
  <c r="O74" i="2"/>
  <c r="N74" i="2"/>
  <c r="M74" i="2"/>
  <c r="L74" i="2"/>
  <c r="W71" i="2"/>
  <c r="U71" i="2"/>
  <c r="S71" i="2"/>
  <c r="R71" i="2"/>
  <c r="Q71" i="2"/>
  <c r="P71" i="2"/>
  <c r="O71" i="2"/>
  <c r="N71" i="2"/>
  <c r="M71" i="2"/>
  <c r="L71" i="2"/>
  <c r="V52" i="2" l="1"/>
  <c r="T105" i="2"/>
  <c r="T151" i="2"/>
  <c r="V74" i="2"/>
  <c r="V71" i="2"/>
  <c r="V78" i="2"/>
  <c r="V100" i="2"/>
  <c r="V113" i="2"/>
  <c r="V126" i="2"/>
  <c r="V143" i="2"/>
  <c r="V154" i="2"/>
  <c r="R172" i="2"/>
  <c r="R194" i="2" s="1"/>
  <c r="T134" i="2"/>
  <c r="N172" i="2"/>
  <c r="T193" i="2"/>
  <c r="V91" i="2"/>
  <c r="V124" i="2"/>
  <c r="V140" i="2"/>
  <c r="L172" i="2"/>
  <c r="L194" i="2" s="1"/>
  <c r="T74" i="2"/>
  <c r="T91" i="2"/>
  <c r="T124" i="2"/>
  <c r="T129" i="2"/>
  <c r="T140" i="2"/>
  <c r="W172" i="2"/>
  <c r="Q172" i="2"/>
  <c r="M172" i="2"/>
  <c r="V105" i="2"/>
  <c r="V129" i="2"/>
  <c r="V134" i="2"/>
  <c r="V151" i="2"/>
  <c r="T71" i="2"/>
  <c r="T78" i="2"/>
  <c r="T100" i="2"/>
  <c r="T113" i="2"/>
  <c r="T126" i="2"/>
  <c r="V132" i="2"/>
  <c r="T132" i="2"/>
  <c r="V136" i="2"/>
  <c r="T136" i="2"/>
  <c r="T143" i="2"/>
  <c r="T154" i="2"/>
  <c r="O172" i="2"/>
  <c r="O194" i="2" s="1"/>
  <c r="V193" i="2"/>
  <c r="W194" i="2"/>
  <c r="Q194" i="2"/>
  <c r="S172" i="2"/>
  <c r="T172" i="2" s="1"/>
  <c r="U172" i="2"/>
  <c r="P172" i="2"/>
  <c r="P194" i="2" s="1"/>
  <c r="M194" i="2"/>
  <c r="V159" i="2"/>
  <c r="N194" i="2"/>
  <c r="V171" i="2"/>
  <c r="S194" i="2" l="1"/>
  <c r="T194" i="2" s="1"/>
  <c r="V172" i="2"/>
  <c r="U194" i="2"/>
  <c r="V194" i="2" s="1"/>
</calcChain>
</file>

<file path=xl/sharedStrings.xml><?xml version="1.0" encoding="utf-8"?>
<sst xmlns="http://schemas.openxmlformats.org/spreadsheetml/2006/main" count="1665" uniqueCount="406">
  <si>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</si>
  <si>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</si>
  <si>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</si>
  <si>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</si>
  <si>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</si>
  <si>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</si>
  <si>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</si>
  <si>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</si>
  <si>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</si>
  <si>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</si>
  <si>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</si>
  <si>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</si>
  <si>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</si>
  <si>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</si>
  <si>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</si>
  <si>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</si>
  <si>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</si>
  <si>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</si>
  <si>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</si>
  <si>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</si>
  <si>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</si>
  <si>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</si>
  <si>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</si>
  <si>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</si>
  <si>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</si>
  <si>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</si>
  <si>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</si>
  <si>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</si>
  <si>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</si>
  <si>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</si>
  <si>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</si>
  <si>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</si>
  <si>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</si>
  <si>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</si>
  <si>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</si>
  <si>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</si>
  <si>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</si>
  <si>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</si>
  <si>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</si>
  <si>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</si>
  <si>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</si>
  <si>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</si>
  <si>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</si>
  <si>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</si>
  <si>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</si>
  <si>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</si>
  <si>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</si>
  <si>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</si>
  <si>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</si>
  <si>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</si>
  <si>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</si>
  <si>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</si>
  <si>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</si>
  <si>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</si>
  <si>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</si>
  <si>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</si>
  <si>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</si>
  <si>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</si>
  <si>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</si>
  <si>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</si>
  <si>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</si>
  <si>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</si>
  <si>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</si>
  <si>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</si>
  <si>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</si>
  <si>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</si>
  <si>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</si>
  <si>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</si>
  <si>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</si>
  <si>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</si>
  <si>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</si>
  <si>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</si>
  <si>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</si>
  <si>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</si>
  <si>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</si>
  <si>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</si>
  <si>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</si>
  <si>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</si>
  <si>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</si>
  <si>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</si>
  <si>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</si>
  <si>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</si>
  <si>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</si>
  <si>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</si>
  <si>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</si>
  <si>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</si>
  <si>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</si>
  <si>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</si>
  <si>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</si>
  <si>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</si>
  <si>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</si>
  <si>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</si>
  <si>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</si>
  <si>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SSF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</si>
  <si>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</si>
  <si>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</si>
  <si>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</si>
  <si>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</si>
  <si>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</si>
  <si>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</si>
  <si>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</si>
  <si>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</si>
  <si>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</si>
  <si>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</si>
  <si>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</si>
  <si>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</si>
  <si>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</si>
  <si>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</si>
  <si>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</si>
  <si>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</si>
  <si>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</si>
  <si>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</si>
  <si>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</si>
  <si>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</si>
  <si>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</si>
  <si>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</si>
  <si>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</si>
  <si>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</si>
  <si>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</si>
  <si>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</si>
  <si>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</si>
  <si>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</si>
  <si>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</si>
  <si>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</si>
  <si>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</si>
  <si>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</si>
  <si>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</si>
  <si>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</si>
  <si>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</si>
  <si>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</si>
  <si>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</si>
  <si>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</si>
  <si>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</si>
  <si>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</si>
  <si>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</si>
  <si>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</si>
  <si>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</si>
  <si>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</si>
  <si>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</si>
  <si>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</si>
  <si>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</si>
  <si>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</si>
  <si>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</si>
  <si>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</si>
  <si>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</si>
  <si>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</si>
  <si>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</si>
  <si>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</si>
  <si>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</si>
  <si>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A-2-0-4-1-11</t>
  </si>
  <si>
    <t>11</t>
  </si>
  <si>
    <t>EQUIPO MEDICO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</si>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</sst>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b/>
      <sz val="9"/>
      <color rgb="FF000000"/>
      <name val="Times New Roman"/>
      <family val="1"/>
    </font>
    <font>
      <b/>
      <sz val="9"/>
      <name val="Calibri"/>
      <family val="2"/>
    </font>
    <font>
      <sz val="11"/>
      <name val="Calibri"/>
      <family val="2"/>
    </font>
    <font>
      <sz val="7"/>
      <color rgb="FF000000"/>
      <name val="Arial"/>
      <family val="2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4" fontId="7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8" fillId="2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43" fontId="10" fillId="2" borderId="1" xfId="1" applyFont="1" applyFill="1" applyBorder="1" applyAlignment="1" applyProtection="1">
      <alignment horizontal="left" vertical="center" wrapText="1" readingOrder="1"/>
      <protection locked="0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/>
    <xf numFmtId="4" fontId="6" fillId="3" borderId="1" xfId="0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4" fontId="7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11" fillId="0" borderId="1" xfId="0" applyNumberFormat="1" applyFont="1" applyFill="1" applyBorder="1" applyAlignment="1">
      <alignment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10" fontId="7" fillId="0" borderId="1" xfId="2" applyNumberFormat="1" applyFont="1" applyFill="1" applyBorder="1" applyAlignment="1">
      <alignment horizontal="center" vertical="center" wrapText="1" readingOrder="1"/>
    </xf>
    <xf numFmtId="10" fontId="6" fillId="0" borderId="1" xfId="2" applyNumberFormat="1" applyFont="1" applyFill="1" applyBorder="1" applyAlignment="1">
      <alignment horizontal="center" vertical="center" wrapText="1" readingOrder="1"/>
    </xf>
    <xf numFmtId="10" fontId="6" fillId="3" borderId="1" xfId="2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9" fillId="2" borderId="0" xfId="0" applyFont="1" applyFill="1" applyBorder="1"/>
    <xf numFmtId="0" fontId="16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4" fontId="14" fillId="0" borderId="0" xfId="0" applyNumberFormat="1" applyFont="1" applyFill="1" applyBorder="1" applyAlignment="1">
      <alignment horizontal="left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1"/>
  <sheetViews>
    <sheetView showGridLines="0" tabSelected="1" zoomScale="110" zoomScaleNormal="110" workbookViewId="0">
      <pane xSplit="11" ySplit="5" topLeftCell="L6" activePane="bottomRight" state="frozen"/>
      <selection pane="topRight" activeCell="N1" sqref="N1"/>
      <selection pane="bottomLeft" activeCell="A2" sqref="A2"/>
      <selection pane="bottomRight" activeCell="P13" sqref="P13"/>
    </sheetView>
  </sheetViews>
  <sheetFormatPr baseColWidth="10" defaultRowHeight="15" x14ac:dyDescent="0.25"/>
  <cols>
    <col min="1" max="1" width="12" customWidth="1"/>
    <col min="2" max="8" width="5.42578125" hidden="1" customWidth="1"/>
    <col min="9" max="9" width="4.28515625" customWidth="1"/>
    <col min="10" max="10" width="4.42578125" customWidth="1"/>
    <col min="11" max="11" width="27.5703125" customWidth="1"/>
    <col min="12" max="12" width="17.85546875" customWidth="1"/>
    <col min="13" max="13" width="15.7109375" customWidth="1"/>
    <col min="14" max="14" width="16" customWidth="1"/>
    <col min="15" max="15" width="18.140625" customWidth="1"/>
    <col min="16" max="16" width="14.7109375" customWidth="1"/>
    <col min="17" max="17" width="17.85546875" customWidth="1"/>
    <col min="18" max="19" width="18" customWidth="1"/>
    <col min="20" max="20" width="8" customWidth="1"/>
    <col min="21" max="21" width="17.85546875" customWidth="1"/>
    <col min="22" max="22" width="8.7109375" customWidth="1"/>
    <col min="23" max="23" width="18.42578125" customWidth="1"/>
  </cols>
  <sheetData>
    <row r="1" spans="1:23" ht="15.75" x14ac:dyDescent="0.25">
      <c r="A1" s="31" t="s">
        <v>403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5.75" x14ac:dyDescent="0.25">
      <c r="A2" s="31" t="s">
        <v>404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5.75" x14ac:dyDescent="0.25">
      <c r="A3" s="31" t="s">
        <v>405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3" ht="24" x14ac:dyDescent="0.25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13" t="s">
        <v>16</v>
      </c>
      <c r="R5" s="13" t="s">
        <v>17</v>
      </c>
      <c r="S5" s="13" t="s">
        <v>18</v>
      </c>
      <c r="T5" s="12" t="s">
        <v>401</v>
      </c>
      <c r="U5" s="12" t="s">
        <v>19</v>
      </c>
      <c r="V5" s="12" t="s">
        <v>402</v>
      </c>
      <c r="W5" s="13" t="s">
        <v>20</v>
      </c>
    </row>
    <row r="6" spans="1:23" x14ac:dyDescent="0.25">
      <c r="A6" s="14" t="s">
        <v>21</v>
      </c>
      <c r="B6" s="15" t="s">
        <v>22</v>
      </c>
      <c r="C6" s="15" t="s">
        <v>23</v>
      </c>
      <c r="D6" s="15" t="s">
        <v>24</v>
      </c>
      <c r="E6" s="15" t="s">
        <v>23</v>
      </c>
      <c r="F6" s="15" t="s">
        <v>23</v>
      </c>
      <c r="G6" s="15" t="s">
        <v>23</v>
      </c>
      <c r="H6" s="15"/>
      <c r="I6" s="15" t="s">
        <v>25</v>
      </c>
      <c r="J6" s="15" t="s">
        <v>26</v>
      </c>
      <c r="K6" s="16" t="s">
        <v>27</v>
      </c>
      <c r="L6" s="17">
        <v>769940000000</v>
      </c>
      <c r="M6" s="17">
        <v>0</v>
      </c>
      <c r="N6" s="17">
        <v>718000000</v>
      </c>
      <c r="O6" s="17">
        <v>769222000000</v>
      </c>
      <c r="P6" s="17">
        <v>0</v>
      </c>
      <c r="Q6" s="17">
        <v>390309820263</v>
      </c>
      <c r="R6" s="17">
        <v>378912179737</v>
      </c>
      <c r="S6" s="17">
        <v>390291055702</v>
      </c>
      <c r="T6" s="22">
        <f>+S6/O6</f>
        <v>0.5073841565919851</v>
      </c>
      <c r="U6" s="17">
        <v>390288268569</v>
      </c>
      <c r="V6" s="22">
        <f>+U6/O6</f>
        <v>0.50738053327777932</v>
      </c>
      <c r="W6" s="17">
        <v>390288268569</v>
      </c>
    </row>
    <row r="7" spans="1:23" x14ac:dyDescent="0.25">
      <c r="A7" s="14" t="s">
        <v>28</v>
      </c>
      <c r="B7" s="15" t="s">
        <v>22</v>
      </c>
      <c r="C7" s="15" t="s">
        <v>23</v>
      </c>
      <c r="D7" s="15" t="s">
        <v>24</v>
      </c>
      <c r="E7" s="15" t="s">
        <v>23</v>
      </c>
      <c r="F7" s="15" t="s">
        <v>23</v>
      </c>
      <c r="G7" s="15" t="s">
        <v>29</v>
      </c>
      <c r="H7" s="15"/>
      <c r="I7" s="15" t="s">
        <v>25</v>
      </c>
      <c r="J7" s="15" t="s">
        <v>26</v>
      </c>
      <c r="K7" s="16" t="s">
        <v>30</v>
      </c>
      <c r="L7" s="17">
        <v>70321368082</v>
      </c>
      <c r="M7" s="17">
        <v>0</v>
      </c>
      <c r="N7" s="17">
        <v>0</v>
      </c>
      <c r="O7" s="17">
        <v>70321368082</v>
      </c>
      <c r="P7" s="17">
        <v>0</v>
      </c>
      <c r="Q7" s="17">
        <v>32254829063</v>
      </c>
      <c r="R7" s="17">
        <v>38066539019</v>
      </c>
      <c r="S7" s="17">
        <v>32254829063</v>
      </c>
      <c r="T7" s="22">
        <f t="shared" ref="T7:T70" si="0">+S7/O7</f>
        <v>0.45867749650985806</v>
      </c>
      <c r="U7" s="17">
        <v>32254829063</v>
      </c>
      <c r="V7" s="22">
        <f t="shared" ref="V7:V70" si="1">+U7/O7</f>
        <v>0.45867749650985806</v>
      </c>
      <c r="W7" s="17">
        <v>32254829063</v>
      </c>
    </row>
    <row r="8" spans="1:23" ht="22.5" x14ac:dyDescent="0.25">
      <c r="A8" s="14" t="s">
        <v>31</v>
      </c>
      <c r="B8" s="15" t="s">
        <v>22</v>
      </c>
      <c r="C8" s="15" t="s">
        <v>23</v>
      </c>
      <c r="D8" s="15" t="s">
        <v>24</v>
      </c>
      <c r="E8" s="15" t="s">
        <v>23</v>
      </c>
      <c r="F8" s="15" t="s">
        <v>23</v>
      </c>
      <c r="G8" s="15" t="s">
        <v>32</v>
      </c>
      <c r="H8" s="15"/>
      <c r="I8" s="15" t="s">
        <v>25</v>
      </c>
      <c r="J8" s="15" t="s">
        <v>26</v>
      </c>
      <c r="K8" s="16" t="s">
        <v>33</v>
      </c>
      <c r="L8" s="17">
        <v>10320000000</v>
      </c>
      <c r="M8" s="17">
        <v>718000000</v>
      </c>
      <c r="N8" s="17">
        <v>0</v>
      </c>
      <c r="O8" s="17">
        <v>11038000000</v>
      </c>
      <c r="P8" s="17">
        <v>0</v>
      </c>
      <c r="Q8" s="17">
        <v>5458775097</v>
      </c>
      <c r="R8" s="17">
        <v>5579224903</v>
      </c>
      <c r="S8" s="17">
        <v>5458775097</v>
      </c>
      <c r="T8" s="22">
        <f t="shared" si="0"/>
        <v>0.49454385731110706</v>
      </c>
      <c r="U8" s="17">
        <v>5421388694</v>
      </c>
      <c r="V8" s="22">
        <f t="shared" si="1"/>
        <v>0.4911567941656097</v>
      </c>
      <c r="W8" s="17">
        <v>5421388694</v>
      </c>
    </row>
    <row r="9" spans="1:23" s="2" customFormat="1" ht="21" x14ac:dyDescent="0.25">
      <c r="A9" s="7" t="s">
        <v>287</v>
      </c>
      <c r="B9" s="4" t="s">
        <v>22</v>
      </c>
      <c r="C9" s="4" t="s">
        <v>23</v>
      </c>
      <c r="D9" s="4" t="s">
        <v>24</v>
      </c>
      <c r="E9" s="4" t="s">
        <v>23</v>
      </c>
      <c r="F9" s="4" t="s">
        <v>23</v>
      </c>
      <c r="G9" s="4"/>
      <c r="H9" s="4"/>
      <c r="I9" s="4" t="s">
        <v>25</v>
      </c>
      <c r="J9" s="4" t="s">
        <v>26</v>
      </c>
      <c r="K9" s="8" t="s">
        <v>288</v>
      </c>
      <c r="L9" s="18">
        <v>850581368082</v>
      </c>
      <c r="M9" s="18">
        <v>0</v>
      </c>
      <c r="N9" s="18">
        <v>0</v>
      </c>
      <c r="O9" s="18">
        <v>850581368082</v>
      </c>
      <c r="P9" s="18">
        <v>0</v>
      </c>
      <c r="Q9" s="18">
        <v>428023424423</v>
      </c>
      <c r="R9" s="18">
        <v>422557943659</v>
      </c>
      <c r="S9" s="18">
        <v>428004659862</v>
      </c>
      <c r="T9" s="23">
        <f t="shared" si="0"/>
        <v>0.50319073039081474</v>
      </c>
      <c r="U9" s="18">
        <v>427964486326</v>
      </c>
      <c r="V9" s="23">
        <f t="shared" si="1"/>
        <v>0.50314349971129657</v>
      </c>
      <c r="W9" s="18">
        <v>427964486326</v>
      </c>
    </row>
    <row r="10" spans="1:23" x14ac:dyDescent="0.25">
      <c r="A10" s="14" t="s">
        <v>34</v>
      </c>
      <c r="B10" s="15" t="s">
        <v>22</v>
      </c>
      <c r="C10" s="15" t="s">
        <v>23</v>
      </c>
      <c r="D10" s="15" t="s">
        <v>24</v>
      </c>
      <c r="E10" s="15" t="s">
        <v>23</v>
      </c>
      <c r="F10" s="15" t="s">
        <v>32</v>
      </c>
      <c r="G10" s="15" t="s">
        <v>29</v>
      </c>
      <c r="H10" s="15"/>
      <c r="I10" s="15" t="s">
        <v>25</v>
      </c>
      <c r="J10" s="15" t="s">
        <v>26</v>
      </c>
      <c r="K10" s="16" t="s">
        <v>35</v>
      </c>
      <c r="L10" s="17">
        <v>5915898724</v>
      </c>
      <c r="M10" s="17">
        <v>0</v>
      </c>
      <c r="N10" s="17">
        <v>0</v>
      </c>
      <c r="O10" s="17">
        <v>5915898724</v>
      </c>
      <c r="P10" s="17">
        <v>0</v>
      </c>
      <c r="Q10" s="17">
        <v>2582679526</v>
      </c>
      <c r="R10" s="17">
        <v>3333219198</v>
      </c>
      <c r="S10" s="17">
        <v>2582679526</v>
      </c>
      <c r="T10" s="22">
        <f t="shared" si="0"/>
        <v>0.43656587891243287</v>
      </c>
      <c r="U10" s="17">
        <v>2582679526</v>
      </c>
      <c r="V10" s="22">
        <f t="shared" si="1"/>
        <v>0.43656587891243287</v>
      </c>
      <c r="W10" s="17">
        <v>2582679526</v>
      </c>
    </row>
    <row r="11" spans="1:23" s="2" customFormat="1" x14ac:dyDescent="0.25">
      <c r="A11" s="7" t="s">
        <v>289</v>
      </c>
      <c r="B11" s="4" t="s">
        <v>22</v>
      </c>
      <c r="C11" s="4" t="s">
        <v>23</v>
      </c>
      <c r="D11" s="4" t="s">
        <v>24</v>
      </c>
      <c r="E11" s="4" t="s">
        <v>23</v>
      </c>
      <c r="F11" s="4" t="s">
        <v>32</v>
      </c>
      <c r="G11" s="4"/>
      <c r="H11" s="4"/>
      <c r="I11" s="4" t="s">
        <v>25</v>
      </c>
      <c r="J11" s="4" t="s">
        <v>26</v>
      </c>
      <c r="K11" s="8" t="s">
        <v>290</v>
      </c>
      <c r="L11" s="18">
        <v>5915898724</v>
      </c>
      <c r="M11" s="18">
        <v>0</v>
      </c>
      <c r="N11" s="18">
        <v>0</v>
      </c>
      <c r="O11" s="18">
        <v>5915898724</v>
      </c>
      <c r="P11" s="18">
        <v>0</v>
      </c>
      <c r="Q11" s="18">
        <v>2582679526</v>
      </c>
      <c r="R11" s="18">
        <v>3333219198</v>
      </c>
      <c r="S11" s="18">
        <v>2582679526</v>
      </c>
      <c r="T11" s="23">
        <f t="shared" si="0"/>
        <v>0.43656587891243287</v>
      </c>
      <c r="U11" s="18">
        <v>2582679526</v>
      </c>
      <c r="V11" s="23">
        <f t="shared" si="1"/>
        <v>0.43656587891243287</v>
      </c>
      <c r="W11" s="18">
        <v>2582679526</v>
      </c>
    </row>
    <row r="12" spans="1:23" x14ac:dyDescent="0.25">
      <c r="A12" s="14" t="s">
        <v>36</v>
      </c>
      <c r="B12" s="15" t="s">
        <v>22</v>
      </c>
      <c r="C12" s="15" t="s">
        <v>23</v>
      </c>
      <c r="D12" s="15" t="s">
        <v>24</v>
      </c>
      <c r="E12" s="15" t="s">
        <v>23</v>
      </c>
      <c r="F12" s="15" t="s">
        <v>37</v>
      </c>
      <c r="G12" s="15" t="s">
        <v>23</v>
      </c>
      <c r="H12" s="15"/>
      <c r="I12" s="15" t="s">
        <v>25</v>
      </c>
      <c r="J12" s="15" t="s">
        <v>26</v>
      </c>
      <c r="K12" s="16" t="s">
        <v>38</v>
      </c>
      <c r="L12" s="17">
        <v>116160000000</v>
      </c>
      <c r="M12" s="17">
        <v>0</v>
      </c>
      <c r="N12" s="17">
        <v>0</v>
      </c>
      <c r="O12" s="17">
        <v>116160000000</v>
      </c>
      <c r="P12" s="17">
        <v>0</v>
      </c>
      <c r="Q12" s="17">
        <v>56297229271</v>
      </c>
      <c r="R12" s="17">
        <v>59862770729</v>
      </c>
      <c r="S12" s="17">
        <v>56297229271</v>
      </c>
      <c r="T12" s="22">
        <f t="shared" si="0"/>
        <v>0.48465245584538569</v>
      </c>
      <c r="U12" s="17">
        <v>56297229271</v>
      </c>
      <c r="V12" s="22">
        <f t="shared" si="1"/>
        <v>0.48465245584538569</v>
      </c>
      <c r="W12" s="17">
        <v>56297229271</v>
      </c>
    </row>
    <row r="13" spans="1:23" ht="22.5" x14ac:dyDescent="0.25">
      <c r="A13" s="14" t="s">
        <v>39</v>
      </c>
      <c r="B13" s="15" t="s">
        <v>22</v>
      </c>
      <c r="C13" s="15" t="s">
        <v>23</v>
      </c>
      <c r="D13" s="15" t="s">
        <v>24</v>
      </c>
      <c r="E13" s="15" t="s">
        <v>23</v>
      </c>
      <c r="F13" s="15" t="s">
        <v>37</v>
      </c>
      <c r="G13" s="15" t="s">
        <v>29</v>
      </c>
      <c r="H13" s="15"/>
      <c r="I13" s="15" t="s">
        <v>25</v>
      </c>
      <c r="J13" s="15" t="s">
        <v>26</v>
      </c>
      <c r="K13" s="16" t="s">
        <v>40</v>
      </c>
      <c r="L13" s="17">
        <v>32800000000</v>
      </c>
      <c r="M13" s="17">
        <v>0</v>
      </c>
      <c r="N13" s="17">
        <v>0</v>
      </c>
      <c r="O13" s="17">
        <v>32800000000</v>
      </c>
      <c r="P13" s="17">
        <v>0</v>
      </c>
      <c r="Q13" s="17">
        <v>19163915797</v>
      </c>
      <c r="R13" s="17">
        <v>13636084203</v>
      </c>
      <c r="S13" s="17">
        <v>19163915797</v>
      </c>
      <c r="T13" s="22">
        <f t="shared" si="0"/>
        <v>0.5842657255182927</v>
      </c>
      <c r="U13" s="17">
        <v>19163915797</v>
      </c>
      <c r="V13" s="22">
        <f t="shared" si="1"/>
        <v>0.5842657255182927</v>
      </c>
      <c r="W13" s="17">
        <v>19163915797</v>
      </c>
    </row>
    <row r="14" spans="1:23" ht="22.5" x14ac:dyDescent="0.25">
      <c r="A14" s="14" t="s">
        <v>41</v>
      </c>
      <c r="B14" s="15" t="s">
        <v>22</v>
      </c>
      <c r="C14" s="15" t="s">
        <v>23</v>
      </c>
      <c r="D14" s="15" t="s">
        <v>24</v>
      </c>
      <c r="E14" s="15" t="s">
        <v>23</v>
      </c>
      <c r="F14" s="15" t="s">
        <v>37</v>
      </c>
      <c r="G14" s="15" t="s">
        <v>42</v>
      </c>
      <c r="H14" s="15"/>
      <c r="I14" s="15" t="s">
        <v>25</v>
      </c>
      <c r="J14" s="15" t="s">
        <v>26</v>
      </c>
      <c r="K14" s="16" t="s">
        <v>43</v>
      </c>
      <c r="L14" s="17">
        <v>35580000000</v>
      </c>
      <c r="M14" s="17">
        <v>0</v>
      </c>
      <c r="N14" s="17">
        <v>0</v>
      </c>
      <c r="O14" s="17">
        <v>35580000000</v>
      </c>
      <c r="P14" s="17">
        <v>0</v>
      </c>
      <c r="Q14" s="17">
        <v>15612107335</v>
      </c>
      <c r="R14" s="17">
        <v>19967892665</v>
      </c>
      <c r="S14" s="17">
        <v>15612107335</v>
      </c>
      <c r="T14" s="22">
        <f t="shared" si="0"/>
        <v>0.43878885146149521</v>
      </c>
      <c r="U14" s="17">
        <v>15612107335</v>
      </c>
      <c r="V14" s="22">
        <f t="shared" si="1"/>
        <v>0.43878885146149521</v>
      </c>
      <c r="W14" s="17">
        <v>15612107335</v>
      </c>
    </row>
    <row r="15" spans="1:23" ht="22.5" x14ac:dyDescent="0.25">
      <c r="A15" s="14" t="s">
        <v>44</v>
      </c>
      <c r="B15" s="15" t="s">
        <v>22</v>
      </c>
      <c r="C15" s="15" t="s">
        <v>23</v>
      </c>
      <c r="D15" s="15" t="s">
        <v>24</v>
      </c>
      <c r="E15" s="15" t="s">
        <v>23</v>
      </c>
      <c r="F15" s="15" t="s">
        <v>37</v>
      </c>
      <c r="G15" s="15" t="s">
        <v>25</v>
      </c>
      <c r="H15" s="15"/>
      <c r="I15" s="15" t="s">
        <v>25</v>
      </c>
      <c r="J15" s="15" t="s">
        <v>26</v>
      </c>
      <c r="K15" s="16" t="s">
        <v>45</v>
      </c>
      <c r="L15" s="17">
        <v>456284098314</v>
      </c>
      <c r="M15" s="17">
        <v>0</v>
      </c>
      <c r="N15" s="17">
        <v>0</v>
      </c>
      <c r="O15" s="17">
        <v>456284098314</v>
      </c>
      <c r="P15" s="17">
        <v>0</v>
      </c>
      <c r="Q15" s="17">
        <v>223554110162</v>
      </c>
      <c r="R15" s="17">
        <v>232729988152</v>
      </c>
      <c r="S15" s="17">
        <v>223554110162</v>
      </c>
      <c r="T15" s="22">
        <f t="shared" si="0"/>
        <v>0.48994499476980957</v>
      </c>
      <c r="U15" s="17">
        <v>223553184320</v>
      </c>
      <c r="V15" s="22">
        <f t="shared" si="1"/>
        <v>0.48994296567871604</v>
      </c>
      <c r="W15" s="17">
        <v>223553184320</v>
      </c>
    </row>
    <row r="16" spans="1:23" x14ac:dyDescent="0.25">
      <c r="A16" s="14" t="s">
        <v>46</v>
      </c>
      <c r="B16" s="15" t="s">
        <v>22</v>
      </c>
      <c r="C16" s="15" t="s">
        <v>23</v>
      </c>
      <c r="D16" s="15" t="s">
        <v>24</v>
      </c>
      <c r="E16" s="15" t="s">
        <v>23</v>
      </c>
      <c r="F16" s="15" t="s">
        <v>37</v>
      </c>
      <c r="G16" s="15" t="s">
        <v>47</v>
      </c>
      <c r="H16" s="15"/>
      <c r="I16" s="15" t="s">
        <v>25</v>
      </c>
      <c r="J16" s="15" t="s">
        <v>26</v>
      </c>
      <c r="K16" s="16" t="s">
        <v>48</v>
      </c>
      <c r="L16" s="17">
        <v>883000000</v>
      </c>
      <c r="M16" s="17">
        <v>0</v>
      </c>
      <c r="N16" s="17">
        <v>0</v>
      </c>
      <c r="O16" s="17">
        <v>883000000</v>
      </c>
      <c r="P16" s="17">
        <v>0</v>
      </c>
      <c r="Q16" s="17">
        <v>237023494</v>
      </c>
      <c r="R16" s="17">
        <v>645976506</v>
      </c>
      <c r="S16" s="17">
        <v>237023494</v>
      </c>
      <c r="T16" s="22">
        <f t="shared" si="0"/>
        <v>0.26842977802944507</v>
      </c>
      <c r="U16" s="17">
        <v>237023494</v>
      </c>
      <c r="V16" s="22">
        <f t="shared" si="1"/>
        <v>0.26842977802944507</v>
      </c>
      <c r="W16" s="17">
        <v>237023494</v>
      </c>
    </row>
    <row r="17" spans="1:23" x14ac:dyDescent="0.25">
      <c r="A17" s="14" t="s">
        <v>49</v>
      </c>
      <c r="B17" s="15" t="s">
        <v>22</v>
      </c>
      <c r="C17" s="15" t="s">
        <v>23</v>
      </c>
      <c r="D17" s="15" t="s">
        <v>24</v>
      </c>
      <c r="E17" s="15" t="s">
        <v>23</v>
      </c>
      <c r="F17" s="15" t="s">
        <v>37</v>
      </c>
      <c r="G17" s="15" t="s">
        <v>50</v>
      </c>
      <c r="H17" s="15"/>
      <c r="I17" s="15" t="s">
        <v>25</v>
      </c>
      <c r="J17" s="15" t="s">
        <v>26</v>
      </c>
      <c r="K17" s="16" t="s">
        <v>51</v>
      </c>
      <c r="L17" s="17">
        <v>991000000</v>
      </c>
      <c r="M17" s="17">
        <v>0</v>
      </c>
      <c r="N17" s="17">
        <v>0</v>
      </c>
      <c r="O17" s="17">
        <v>991000000</v>
      </c>
      <c r="P17" s="17">
        <v>0</v>
      </c>
      <c r="Q17" s="17">
        <v>285536978</v>
      </c>
      <c r="R17" s="17">
        <v>705463022</v>
      </c>
      <c r="S17" s="17">
        <v>285536978</v>
      </c>
      <c r="T17" s="22">
        <f t="shared" si="0"/>
        <v>0.28813014934409686</v>
      </c>
      <c r="U17" s="17">
        <v>285536978</v>
      </c>
      <c r="V17" s="22">
        <f t="shared" si="1"/>
        <v>0.28813014934409686</v>
      </c>
      <c r="W17" s="17">
        <v>285536978</v>
      </c>
    </row>
    <row r="18" spans="1:23" x14ac:dyDescent="0.25">
      <c r="A18" s="14" t="s">
        <v>52</v>
      </c>
      <c r="B18" s="15" t="s">
        <v>22</v>
      </c>
      <c r="C18" s="15" t="s">
        <v>23</v>
      </c>
      <c r="D18" s="15" t="s">
        <v>24</v>
      </c>
      <c r="E18" s="15" t="s">
        <v>23</v>
      </c>
      <c r="F18" s="15" t="s">
        <v>37</v>
      </c>
      <c r="G18" s="15" t="s">
        <v>53</v>
      </c>
      <c r="H18" s="15"/>
      <c r="I18" s="15" t="s">
        <v>25</v>
      </c>
      <c r="J18" s="15" t="s">
        <v>26</v>
      </c>
      <c r="K18" s="16" t="s">
        <v>54</v>
      </c>
      <c r="L18" s="17">
        <v>41935000000</v>
      </c>
      <c r="M18" s="17">
        <v>2255000000</v>
      </c>
      <c r="N18" s="17">
        <v>0</v>
      </c>
      <c r="O18" s="17">
        <v>44190000000</v>
      </c>
      <c r="P18" s="17">
        <v>0</v>
      </c>
      <c r="Q18" s="17">
        <v>3928513966</v>
      </c>
      <c r="R18" s="17">
        <v>40261486034</v>
      </c>
      <c r="S18" s="17">
        <v>3928513966</v>
      </c>
      <c r="T18" s="22">
        <f t="shared" si="0"/>
        <v>8.8900519710341699E-2</v>
      </c>
      <c r="U18" s="17">
        <v>2994360514</v>
      </c>
      <c r="V18" s="22">
        <f t="shared" si="1"/>
        <v>6.7761043539262281E-2</v>
      </c>
      <c r="W18" s="17">
        <v>279611232</v>
      </c>
    </row>
    <row r="19" spans="1:23" x14ac:dyDescent="0.25">
      <c r="A19" s="14" t="s">
        <v>55</v>
      </c>
      <c r="B19" s="15" t="s">
        <v>22</v>
      </c>
      <c r="C19" s="15" t="s">
        <v>23</v>
      </c>
      <c r="D19" s="15" t="s">
        <v>24</v>
      </c>
      <c r="E19" s="15" t="s">
        <v>23</v>
      </c>
      <c r="F19" s="15" t="s">
        <v>37</v>
      </c>
      <c r="G19" s="15" t="s">
        <v>56</v>
      </c>
      <c r="H19" s="15"/>
      <c r="I19" s="15" t="s">
        <v>25</v>
      </c>
      <c r="J19" s="15" t="s">
        <v>26</v>
      </c>
      <c r="K19" s="16" t="s">
        <v>57</v>
      </c>
      <c r="L19" s="17">
        <v>47825000000</v>
      </c>
      <c r="M19" s="17">
        <v>0</v>
      </c>
      <c r="N19" s="17">
        <v>0</v>
      </c>
      <c r="O19" s="17">
        <v>47825000000</v>
      </c>
      <c r="P19" s="17">
        <v>0</v>
      </c>
      <c r="Q19" s="17">
        <v>20115178565</v>
      </c>
      <c r="R19" s="17">
        <v>27709821435</v>
      </c>
      <c r="S19" s="17">
        <v>20115178565</v>
      </c>
      <c r="T19" s="22">
        <f t="shared" si="0"/>
        <v>0.42059965635128072</v>
      </c>
      <c r="U19" s="17">
        <v>20113349301</v>
      </c>
      <c r="V19" s="22">
        <f t="shared" si="1"/>
        <v>0.42056140723470986</v>
      </c>
      <c r="W19" s="17">
        <v>20113349301</v>
      </c>
    </row>
    <row r="20" spans="1:23" x14ac:dyDescent="0.25">
      <c r="A20" s="14" t="s">
        <v>58</v>
      </c>
      <c r="B20" s="15" t="s">
        <v>22</v>
      </c>
      <c r="C20" s="15" t="s">
        <v>23</v>
      </c>
      <c r="D20" s="15" t="s">
        <v>24</v>
      </c>
      <c r="E20" s="15" t="s">
        <v>23</v>
      </c>
      <c r="F20" s="15" t="s">
        <v>37</v>
      </c>
      <c r="G20" s="15" t="s">
        <v>59</v>
      </c>
      <c r="H20" s="15"/>
      <c r="I20" s="15" t="s">
        <v>25</v>
      </c>
      <c r="J20" s="15" t="s">
        <v>26</v>
      </c>
      <c r="K20" s="16" t="s">
        <v>60</v>
      </c>
      <c r="L20" s="17">
        <v>101720000000</v>
      </c>
      <c r="M20" s="17">
        <v>0</v>
      </c>
      <c r="N20" s="17">
        <v>6255000000</v>
      </c>
      <c r="O20" s="17">
        <v>95465000000</v>
      </c>
      <c r="P20" s="17">
        <v>0</v>
      </c>
      <c r="Q20" s="17">
        <v>141248617</v>
      </c>
      <c r="R20" s="17">
        <v>95323751383</v>
      </c>
      <c r="S20" s="17">
        <v>141248617</v>
      </c>
      <c r="T20" s="22">
        <f t="shared" si="0"/>
        <v>1.4795853663646362E-3</v>
      </c>
      <c r="U20" s="17">
        <v>140779371</v>
      </c>
      <c r="V20" s="22">
        <f t="shared" si="1"/>
        <v>1.4746699942387261E-3</v>
      </c>
      <c r="W20" s="17">
        <v>140779371</v>
      </c>
    </row>
    <row r="21" spans="1:23" x14ac:dyDescent="0.25">
      <c r="A21" s="14" t="s">
        <v>61</v>
      </c>
      <c r="B21" s="15" t="s">
        <v>22</v>
      </c>
      <c r="C21" s="15" t="s">
        <v>23</v>
      </c>
      <c r="D21" s="15" t="s">
        <v>24</v>
      </c>
      <c r="E21" s="15" t="s">
        <v>23</v>
      </c>
      <c r="F21" s="15" t="s">
        <v>37</v>
      </c>
      <c r="G21" s="15" t="s">
        <v>62</v>
      </c>
      <c r="H21" s="15"/>
      <c r="I21" s="15" t="s">
        <v>25</v>
      </c>
      <c r="J21" s="15" t="s">
        <v>26</v>
      </c>
      <c r="K21" s="16" t="s">
        <v>63</v>
      </c>
      <c r="L21" s="17">
        <v>51440000000</v>
      </c>
      <c r="M21" s="17">
        <v>0</v>
      </c>
      <c r="N21" s="17">
        <v>0</v>
      </c>
      <c r="O21" s="17">
        <v>51440000000</v>
      </c>
      <c r="P21" s="17">
        <v>0</v>
      </c>
      <c r="Q21" s="17">
        <v>24013896425</v>
      </c>
      <c r="R21" s="17">
        <v>27426103575</v>
      </c>
      <c r="S21" s="17">
        <v>24013896425</v>
      </c>
      <c r="T21" s="22">
        <f t="shared" si="0"/>
        <v>0.46683313423405909</v>
      </c>
      <c r="U21" s="17">
        <v>24013896425</v>
      </c>
      <c r="V21" s="22">
        <f t="shared" si="1"/>
        <v>0.46683313423405909</v>
      </c>
      <c r="W21" s="17">
        <v>24013896425</v>
      </c>
    </row>
    <row r="22" spans="1:23" x14ac:dyDescent="0.25">
      <c r="A22" s="14" t="s">
        <v>64</v>
      </c>
      <c r="B22" s="15" t="s">
        <v>22</v>
      </c>
      <c r="C22" s="15" t="s">
        <v>23</v>
      </c>
      <c r="D22" s="15" t="s">
        <v>24</v>
      </c>
      <c r="E22" s="15" t="s">
        <v>23</v>
      </c>
      <c r="F22" s="15" t="s">
        <v>37</v>
      </c>
      <c r="G22" s="15" t="s">
        <v>65</v>
      </c>
      <c r="H22" s="15"/>
      <c r="I22" s="15" t="s">
        <v>25</v>
      </c>
      <c r="J22" s="15" t="s">
        <v>26</v>
      </c>
      <c r="K22" s="16" t="s">
        <v>66</v>
      </c>
      <c r="L22" s="17">
        <v>3688000000</v>
      </c>
      <c r="M22" s="17">
        <v>0</v>
      </c>
      <c r="N22" s="17">
        <v>0</v>
      </c>
      <c r="O22" s="17">
        <v>3688000000</v>
      </c>
      <c r="P22" s="17">
        <v>0</v>
      </c>
      <c r="Q22" s="17">
        <v>1636612832</v>
      </c>
      <c r="R22" s="17">
        <v>2051387168</v>
      </c>
      <c r="S22" s="17">
        <v>1636612832</v>
      </c>
      <c r="T22" s="22">
        <f t="shared" si="0"/>
        <v>0.44376703687635577</v>
      </c>
      <c r="U22" s="17">
        <v>1636612832</v>
      </c>
      <c r="V22" s="22">
        <f t="shared" si="1"/>
        <v>0.44376703687635577</v>
      </c>
      <c r="W22" s="17">
        <v>1636612832</v>
      </c>
    </row>
    <row r="23" spans="1:23" x14ac:dyDescent="0.25">
      <c r="A23" s="14" t="s">
        <v>67</v>
      </c>
      <c r="B23" s="15" t="s">
        <v>22</v>
      </c>
      <c r="C23" s="15" t="s">
        <v>23</v>
      </c>
      <c r="D23" s="15" t="s">
        <v>24</v>
      </c>
      <c r="E23" s="15" t="s">
        <v>23</v>
      </c>
      <c r="F23" s="15" t="s">
        <v>37</v>
      </c>
      <c r="G23" s="15" t="s">
        <v>68</v>
      </c>
      <c r="H23" s="15"/>
      <c r="I23" s="15" t="s">
        <v>25</v>
      </c>
      <c r="J23" s="15" t="s">
        <v>26</v>
      </c>
      <c r="K23" s="16" t="s">
        <v>69</v>
      </c>
      <c r="L23" s="17">
        <v>260000000</v>
      </c>
      <c r="M23" s="17">
        <v>0</v>
      </c>
      <c r="N23" s="17">
        <v>0</v>
      </c>
      <c r="O23" s="17">
        <v>260000000</v>
      </c>
      <c r="P23" s="17">
        <v>0</v>
      </c>
      <c r="Q23" s="17">
        <v>11815906</v>
      </c>
      <c r="R23" s="17">
        <v>248184094</v>
      </c>
      <c r="S23" s="17">
        <v>11815906</v>
      </c>
      <c r="T23" s="22">
        <f t="shared" si="0"/>
        <v>4.5445792307692308E-2</v>
      </c>
      <c r="U23" s="17">
        <v>11815906</v>
      </c>
      <c r="V23" s="22">
        <f t="shared" si="1"/>
        <v>4.5445792307692308E-2</v>
      </c>
      <c r="W23" s="17">
        <v>11815906</v>
      </c>
    </row>
    <row r="24" spans="1:23" x14ac:dyDescent="0.25">
      <c r="A24" s="14" t="s">
        <v>70</v>
      </c>
      <c r="B24" s="15" t="s">
        <v>22</v>
      </c>
      <c r="C24" s="15" t="s">
        <v>23</v>
      </c>
      <c r="D24" s="15" t="s">
        <v>24</v>
      </c>
      <c r="E24" s="15" t="s">
        <v>23</v>
      </c>
      <c r="F24" s="15" t="s">
        <v>37</v>
      </c>
      <c r="G24" s="15" t="s">
        <v>71</v>
      </c>
      <c r="H24" s="15"/>
      <c r="I24" s="15" t="s">
        <v>25</v>
      </c>
      <c r="J24" s="15" t="s">
        <v>26</v>
      </c>
      <c r="K24" s="16" t="s">
        <v>72</v>
      </c>
      <c r="L24" s="17">
        <v>2000000</v>
      </c>
      <c r="M24" s="17">
        <v>0</v>
      </c>
      <c r="N24" s="17">
        <v>0</v>
      </c>
      <c r="O24" s="17">
        <v>2000000</v>
      </c>
      <c r="P24" s="17">
        <v>0</v>
      </c>
      <c r="Q24" s="17">
        <v>0</v>
      </c>
      <c r="R24" s="17">
        <v>2000000</v>
      </c>
      <c r="S24" s="17">
        <v>0</v>
      </c>
      <c r="T24" s="22">
        <f t="shared" si="0"/>
        <v>0</v>
      </c>
      <c r="U24" s="17">
        <v>0</v>
      </c>
      <c r="V24" s="22">
        <f t="shared" si="1"/>
        <v>0</v>
      </c>
      <c r="W24" s="17">
        <v>0</v>
      </c>
    </row>
    <row r="25" spans="1:23" x14ac:dyDescent="0.25">
      <c r="A25" s="14" t="s">
        <v>73</v>
      </c>
      <c r="B25" s="15" t="s">
        <v>22</v>
      </c>
      <c r="C25" s="15" t="s">
        <v>23</v>
      </c>
      <c r="D25" s="15" t="s">
        <v>24</v>
      </c>
      <c r="E25" s="15" t="s">
        <v>23</v>
      </c>
      <c r="F25" s="15" t="s">
        <v>37</v>
      </c>
      <c r="G25" s="15" t="s">
        <v>74</v>
      </c>
      <c r="H25" s="15"/>
      <c r="I25" s="15" t="s">
        <v>25</v>
      </c>
      <c r="J25" s="15" t="s">
        <v>26</v>
      </c>
      <c r="K25" s="16" t="s">
        <v>75</v>
      </c>
      <c r="L25" s="17">
        <v>3000000</v>
      </c>
      <c r="M25" s="17">
        <v>0</v>
      </c>
      <c r="N25" s="17">
        <v>0</v>
      </c>
      <c r="O25" s="17">
        <v>3000000</v>
      </c>
      <c r="P25" s="17">
        <v>0</v>
      </c>
      <c r="Q25" s="17">
        <v>857668</v>
      </c>
      <c r="R25" s="17">
        <v>2142332</v>
      </c>
      <c r="S25" s="17">
        <v>857668</v>
      </c>
      <c r="T25" s="22">
        <f t="shared" si="0"/>
        <v>0.28588933333333333</v>
      </c>
      <c r="U25" s="17">
        <v>857668</v>
      </c>
      <c r="V25" s="22">
        <f t="shared" si="1"/>
        <v>0.28588933333333333</v>
      </c>
      <c r="W25" s="17">
        <v>857668</v>
      </c>
    </row>
    <row r="26" spans="1:23" x14ac:dyDescent="0.25">
      <c r="A26" s="14" t="s">
        <v>76</v>
      </c>
      <c r="B26" s="15" t="s">
        <v>22</v>
      </c>
      <c r="C26" s="15" t="s">
        <v>23</v>
      </c>
      <c r="D26" s="15" t="s">
        <v>24</v>
      </c>
      <c r="E26" s="15" t="s">
        <v>23</v>
      </c>
      <c r="F26" s="15" t="s">
        <v>37</v>
      </c>
      <c r="G26" s="15" t="s">
        <v>77</v>
      </c>
      <c r="H26" s="15"/>
      <c r="I26" s="15" t="s">
        <v>25</v>
      </c>
      <c r="J26" s="15" t="s">
        <v>26</v>
      </c>
      <c r="K26" s="16" t="s">
        <v>78</v>
      </c>
      <c r="L26" s="17">
        <v>290000000</v>
      </c>
      <c r="M26" s="17">
        <v>0</v>
      </c>
      <c r="N26" s="17">
        <v>0</v>
      </c>
      <c r="O26" s="17">
        <v>290000000</v>
      </c>
      <c r="P26" s="17">
        <v>0</v>
      </c>
      <c r="Q26" s="17">
        <v>14581850</v>
      </c>
      <c r="R26" s="17">
        <v>275418150</v>
      </c>
      <c r="S26" s="17">
        <v>14581850</v>
      </c>
      <c r="T26" s="22">
        <f t="shared" si="0"/>
        <v>5.0282241379310345E-2</v>
      </c>
      <c r="U26" s="17">
        <v>14581850</v>
      </c>
      <c r="V26" s="22">
        <f t="shared" si="1"/>
        <v>5.0282241379310345E-2</v>
      </c>
      <c r="W26" s="17">
        <v>14581850</v>
      </c>
    </row>
    <row r="27" spans="1:23" ht="22.5" x14ac:dyDescent="0.25">
      <c r="A27" s="14" t="s">
        <v>79</v>
      </c>
      <c r="B27" s="15" t="s">
        <v>22</v>
      </c>
      <c r="C27" s="15" t="s">
        <v>23</v>
      </c>
      <c r="D27" s="15" t="s">
        <v>24</v>
      </c>
      <c r="E27" s="15" t="s">
        <v>23</v>
      </c>
      <c r="F27" s="15" t="s">
        <v>37</v>
      </c>
      <c r="G27" s="15" t="s">
        <v>80</v>
      </c>
      <c r="H27" s="15"/>
      <c r="I27" s="15" t="s">
        <v>25</v>
      </c>
      <c r="J27" s="15" t="s">
        <v>26</v>
      </c>
      <c r="K27" s="16" t="s">
        <v>81</v>
      </c>
      <c r="L27" s="17">
        <v>5373000000</v>
      </c>
      <c r="M27" s="17">
        <v>0</v>
      </c>
      <c r="N27" s="17">
        <v>0</v>
      </c>
      <c r="O27" s="17">
        <v>5373000000</v>
      </c>
      <c r="P27" s="17">
        <v>0</v>
      </c>
      <c r="Q27" s="17">
        <v>2116817384</v>
      </c>
      <c r="R27" s="17">
        <v>3256182616</v>
      </c>
      <c r="S27" s="17">
        <v>2116817384</v>
      </c>
      <c r="T27" s="22">
        <f t="shared" si="0"/>
        <v>0.39397308468267261</v>
      </c>
      <c r="U27" s="17">
        <v>2116817384</v>
      </c>
      <c r="V27" s="22">
        <f t="shared" si="1"/>
        <v>0.39397308468267261</v>
      </c>
      <c r="W27" s="17">
        <v>2116817384</v>
      </c>
    </row>
    <row r="28" spans="1:23" ht="22.5" x14ac:dyDescent="0.25">
      <c r="A28" s="14" t="s">
        <v>82</v>
      </c>
      <c r="B28" s="15" t="s">
        <v>22</v>
      </c>
      <c r="C28" s="15" t="s">
        <v>23</v>
      </c>
      <c r="D28" s="15" t="s">
        <v>24</v>
      </c>
      <c r="E28" s="15" t="s">
        <v>23</v>
      </c>
      <c r="F28" s="15" t="s">
        <v>37</v>
      </c>
      <c r="G28" s="15" t="s">
        <v>83</v>
      </c>
      <c r="H28" s="15"/>
      <c r="I28" s="15" t="s">
        <v>25</v>
      </c>
      <c r="J28" s="15" t="s">
        <v>26</v>
      </c>
      <c r="K28" s="16" t="s">
        <v>84</v>
      </c>
      <c r="L28" s="17">
        <v>63410000000</v>
      </c>
      <c r="M28" s="17">
        <v>0</v>
      </c>
      <c r="N28" s="17">
        <v>0</v>
      </c>
      <c r="O28" s="17">
        <v>63410000000</v>
      </c>
      <c r="P28" s="17">
        <v>0</v>
      </c>
      <c r="Q28" s="17">
        <v>30248588150</v>
      </c>
      <c r="R28" s="17">
        <v>33161411850</v>
      </c>
      <c r="S28" s="17">
        <v>30248588150</v>
      </c>
      <c r="T28" s="22">
        <f t="shared" si="0"/>
        <v>0.47703182699889607</v>
      </c>
      <c r="U28" s="17">
        <v>30248588150</v>
      </c>
      <c r="V28" s="22">
        <f t="shared" si="1"/>
        <v>0.47703182699889607</v>
      </c>
      <c r="W28" s="17">
        <v>30248588150</v>
      </c>
    </row>
    <row r="29" spans="1:23" s="2" customFormat="1" x14ac:dyDescent="0.25">
      <c r="A29" s="7" t="s">
        <v>291</v>
      </c>
      <c r="B29" s="4" t="s">
        <v>22</v>
      </c>
      <c r="C29" s="4" t="s">
        <v>23</v>
      </c>
      <c r="D29" s="4" t="s">
        <v>24</v>
      </c>
      <c r="E29" s="4" t="s">
        <v>23</v>
      </c>
      <c r="F29" s="4" t="s">
        <v>37</v>
      </c>
      <c r="G29" s="4"/>
      <c r="H29" s="4"/>
      <c r="I29" s="4" t="s">
        <v>25</v>
      </c>
      <c r="J29" s="4" t="s">
        <v>26</v>
      </c>
      <c r="K29" s="8" t="s">
        <v>292</v>
      </c>
      <c r="L29" s="18">
        <v>958644098314</v>
      </c>
      <c r="M29" s="18">
        <v>0</v>
      </c>
      <c r="N29" s="18">
        <v>4000000000</v>
      </c>
      <c r="O29" s="18">
        <v>954644098314</v>
      </c>
      <c r="P29" s="18">
        <v>0</v>
      </c>
      <c r="Q29" s="18">
        <v>397378034400</v>
      </c>
      <c r="R29" s="18">
        <v>557266063914</v>
      </c>
      <c r="S29" s="18">
        <v>397378034400</v>
      </c>
      <c r="T29" s="23">
        <f t="shared" si="0"/>
        <v>0.41625778140964848</v>
      </c>
      <c r="U29" s="18">
        <v>396440656596</v>
      </c>
      <c r="V29" s="23">
        <f t="shared" si="1"/>
        <v>0.41527586803936162</v>
      </c>
      <c r="W29" s="18">
        <v>393725907314</v>
      </c>
    </row>
    <row r="30" spans="1:23" ht="22.5" x14ac:dyDescent="0.25">
      <c r="A30" s="14" t="s">
        <v>85</v>
      </c>
      <c r="B30" s="15" t="s">
        <v>22</v>
      </c>
      <c r="C30" s="15" t="s">
        <v>23</v>
      </c>
      <c r="D30" s="15" t="s">
        <v>24</v>
      </c>
      <c r="E30" s="15" t="s">
        <v>23</v>
      </c>
      <c r="F30" s="15" t="s">
        <v>86</v>
      </c>
      <c r="G30" s="15" t="s">
        <v>87</v>
      </c>
      <c r="H30" s="15"/>
      <c r="I30" s="15" t="s">
        <v>25</v>
      </c>
      <c r="J30" s="15" t="s">
        <v>26</v>
      </c>
      <c r="K30" s="16" t="s">
        <v>88</v>
      </c>
      <c r="L30" s="17">
        <v>1000000000</v>
      </c>
      <c r="M30" s="17">
        <v>1000000000</v>
      </c>
      <c r="N30" s="17">
        <v>0</v>
      </c>
      <c r="O30" s="17">
        <v>2000000000</v>
      </c>
      <c r="P30" s="17">
        <v>0</v>
      </c>
      <c r="Q30" s="17">
        <v>1225980794</v>
      </c>
      <c r="R30" s="17">
        <v>774019206</v>
      </c>
      <c r="S30" s="17">
        <v>1225980794</v>
      </c>
      <c r="T30" s="22">
        <f t="shared" si="0"/>
        <v>0.61299039700000002</v>
      </c>
      <c r="U30" s="17">
        <v>1222932020</v>
      </c>
      <c r="V30" s="22">
        <f t="shared" si="1"/>
        <v>0.61146601</v>
      </c>
      <c r="W30" s="17">
        <v>1222932020</v>
      </c>
    </row>
    <row r="31" spans="1:23" s="2" customFormat="1" ht="31.5" x14ac:dyDescent="0.25">
      <c r="A31" s="7" t="s">
        <v>293</v>
      </c>
      <c r="B31" s="4" t="s">
        <v>22</v>
      </c>
      <c r="C31" s="4" t="s">
        <v>23</v>
      </c>
      <c r="D31" s="4" t="s">
        <v>24</v>
      </c>
      <c r="E31" s="4" t="s">
        <v>23</v>
      </c>
      <c r="F31" s="4" t="s">
        <v>86</v>
      </c>
      <c r="G31" s="4"/>
      <c r="H31" s="4"/>
      <c r="I31" s="4" t="s">
        <v>25</v>
      </c>
      <c r="J31" s="4" t="s">
        <v>26</v>
      </c>
      <c r="K31" s="8" t="s">
        <v>294</v>
      </c>
      <c r="L31" s="18">
        <v>0</v>
      </c>
      <c r="M31" s="18">
        <v>2000000000</v>
      </c>
      <c r="N31" s="18">
        <v>0</v>
      </c>
      <c r="O31" s="18">
        <v>2000000000</v>
      </c>
      <c r="P31" s="18">
        <v>0</v>
      </c>
      <c r="Q31" s="18">
        <v>1225980794</v>
      </c>
      <c r="R31" s="18">
        <v>774019206</v>
      </c>
      <c r="S31" s="18">
        <v>1225980794</v>
      </c>
      <c r="T31" s="23">
        <f t="shared" si="0"/>
        <v>0.61299039700000002</v>
      </c>
      <c r="U31" s="18">
        <v>1222932020</v>
      </c>
      <c r="V31" s="23">
        <f t="shared" si="1"/>
        <v>0.61146601</v>
      </c>
      <c r="W31" s="18">
        <v>1222932020</v>
      </c>
    </row>
    <row r="32" spans="1:23" x14ac:dyDescent="0.25">
      <c r="A32" s="14" t="s">
        <v>89</v>
      </c>
      <c r="B32" s="15" t="s">
        <v>22</v>
      </c>
      <c r="C32" s="15" t="s">
        <v>23</v>
      </c>
      <c r="D32" s="15" t="s">
        <v>24</v>
      </c>
      <c r="E32" s="15" t="s">
        <v>29</v>
      </c>
      <c r="F32" s="15" t="s">
        <v>47</v>
      </c>
      <c r="G32" s="15"/>
      <c r="H32" s="15"/>
      <c r="I32" s="15" t="s">
        <v>25</v>
      </c>
      <c r="J32" s="15" t="s">
        <v>26</v>
      </c>
      <c r="K32" s="16" t="s">
        <v>90</v>
      </c>
      <c r="L32" s="17">
        <v>250000000</v>
      </c>
      <c r="M32" s="17">
        <v>0</v>
      </c>
      <c r="N32" s="17">
        <v>0</v>
      </c>
      <c r="O32" s="17">
        <v>250000000</v>
      </c>
      <c r="P32" s="17">
        <v>0</v>
      </c>
      <c r="Q32" s="17">
        <v>737717</v>
      </c>
      <c r="R32" s="17">
        <v>249262283</v>
      </c>
      <c r="S32" s="17">
        <v>737717</v>
      </c>
      <c r="T32" s="22">
        <f t="shared" si="0"/>
        <v>2.9508680000000002E-3</v>
      </c>
      <c r="U32" s="17">
        <v>737717</v>
      </c>
      <c r="V32" s="22">
        <f t="shared" si="1"/>
        <v>2.9508680000000002E-3</v>
      </c>
      <c r="W32" s="17">
        <v>737717</v>
      </c>
    </row>
    <row r="33" spans="1:23" ht="22.5" x14ac:dyDescent="0.25">
      <c r="A33" s="14" t="s">
        <v>91</v>
      </c>
      <c r="B33" s="15" t="s">
        <v>22</v>
      </c>
      <c r="C33" s="15" t="s">
        <v>23</v>
      </c>
      <c r="D33" s="15" t="s">
        <v>24</v>
      </c>
      <c r="E33" s="15" t="s">
        <v>29</v>
      </c>
      <c r="F33" s="15" t="s">
        <v>53</v>
      </c>
      <c r="G33" s="15"/>
      <c r="H33" s="15"/>
      <c r="I33" s="15" t="s">
        <v>25</v>
      </c>
      <c r="J33" s="15" t="s">
        <v>26</v>
      </c>
      <c r="K33" s="16" t="s">
        <v>92</v>
      </c>
      <c r="L33" s="17">
        <v>9599507220</v>
      </c>
      <c r="M33" s="17">
        <v>0</v>
      </c>
      <c r="N33" s="17">
        <v>0</v>
      </c>
      <c r="O33" s="17">
        <v>9599507220</v>
      </c>
      <c r="P33" s="17">
        <v>0</v>
      </c>
      <c r="Q33" s="17">
        <v>4585907899</v>
      </c>
      <c r="R33" s="17">
        <v>5013599321</v>
      </c>
      <c r="S33" s="17">
        <v>4585729683</v>
      </c>
      <c r="T33" s="22">
        <f t="shared" si="0"/>
        <v>0.47770469649170177</v>
      </c>
      <c r="U33" s="17">
        <v>602767656</v>
      </c>
      <c r="V33" s="22">
        <f t="shared" si="1"/>
        <v>6.2791520667245249E-2</v>
      </c>
      <c r="W33" s="17">
        <v>602767656</v>
      </c>
    </row>
    <row r="34" spans="1:23" ht="22.5" x14ac:dyDescent="0.25">
      <c r="A34" s="14" t="s">
        <v>91</v>
      </c>
      <c r="B34" s="15" t="s">
        <v>22</v>
      </c>
      <c r="C34" s="15" t="s">
        <v>23</v>
      </c>
      <c r="D34" s="15" t="s">
        <v>24</v>
      </c>
      <c r="E34" s="15" t="s">
        <v>29</v>
      </c>
      <c r="F34" s="15" t="s">
        <v>53</v>
      </c>
      <c r="G34" s="15"/>
      <c r="H34" s="15"/>
      <c r="I34" s="15" t="s">
        <v>56</v>
      </c>
      <c r="J34" s="15" t="s">
        <v>26</v>
      </c>
      <c r="K34" s="16" t="s">
        <v>92</v>
      </c>
      <c r="L34" s="17">
        <v>324180000</v>
      </c>
      <c r="M34" s="17">
        <v>0</v>
      </c>
      <c r="N34" s="17">
        <v>324180000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22">
        <v>0</v>
      </c>
      <c r="U34" s="17">
        <v>0</v>
      </c>
      <c r="V34" s="22">
        <v>0</v>
      </c>
      <c r="W34" s="17">
        <v>0</v>
      </c>
    </row>
    <row r="35" spans="1:23" ht="22.5" x14ac:dyDescent="0.25">
      <c r="A35" s="14" t="s">
        <v>91</v>
      </c>
      <c r="B35" s="15" t="s">
        <v>22</v>
      </c>
      <c r="C35" s="15" t="s">
        <v>23</v>
      </c>
      <c r="D35" s="15" t="s">
        <v>24</v>
      </c>
      <c r="E35" s="15" t="s">
        <v>29</v>
      </c>
      <c r="F35" s="15" t="s">
        <v>53</v>
      </c>
      <c r="G35" s="15"/>
      <c r="H35" s="15"/>
      <c r="I35" s="15" t="s">
        <v>56</v>
      </c>
      <c r="J35" s="15" t="s">
        <v>93</v>
      </c>
      <c r="K35" s="16" t="s">
        <v>92</v>
      </c>
      <c r="L35" s="17">
        <v>324180000</v>
      </c>
      <c r="M35" s="17">
        <v>0</v>
      </c>
      <c r="N35" s="17">
        <v>0</v>
      </c>
      <c r="O35" s="17">
        <v>324180000</v>
      </c>
      <c r="P35" s="17">
        <v>0</v>
      </c>
      <c r="Q35" s="17">
        <v>140161858</v>
      </c>
      <c r="R35" s="17">
        <v>184018142</v>
      </c>
      <c r="S35" s="17">
        <v>0</v>
      </c>
      <c r="T35" s="22">
        <f t="shared" si="0"/>
        <v>0</v>
      </c>
      <c r="U35" s="17">
        <v>0</v>
      </c>
      <c r="V35" s="22">
        <f t="shared" si="1"/>
        <v>0</v>
      </c>
      <c r="W35" s="17">
        <v>0</v>
      </c>
    </row>
    <row r="36" spans="1:23" s="2" customFormat="1" ht="21" x14ac:dyDescent="0.25">
      <c r="A36" s="7" t="s">
        <v>295</v>
      </c>
      <c r="B36" s="4" t="s">
        <v>22</v>
      </c>
      <c r="C36" s="4" t="s">
        <v>23</v>
      </c>
      <c r="D36" s="4" t="s">
        <v>24</v>
      </c>
      <c r="E36" s="4" t="s">
        <v>29</v>
      </c>
      <c r="F36" s="4"/>
      <c r="G36" s="4"/>
      <c r="H36" s="4"/>
      <c r="I36" s="4" t="s">
        <v>25</v>
      </c>
      <c r="J36" s="4" t="s">
        <v>26</v>
      </c>
      <c r="K36" s="8" t="s">
        <v>296</v>
      </c>
      <c r="L36" s="18">
        <v>9849507220</v>
      </c>
      <c r="M36" s="18">
        <v>0</v>
      </c>
      <c r="N36" s="18">
        <v>0</v>
      </c>
      <c r="O36" s="18">
        <v>9849507220</v>
      </c>
      <c r="P36" s="18">
        <v>0</v>
      </c>
      <c r="Q36" s="18">
        <v>4586645616</v>
      </c>
      <c r="R36" s="18">
        <v>5262861604</v>
      </c>
      <c r="S36" s="18">
        <v>4586467400</v>
      </c>
      <c r="T36" s="23">
        <f t="shared" si="0"/>
        <v>0.4656545040839109</v>
      </c>
      <c r="U36" s="18">
        <v>603505373</v>
      </c>
      <c r="V36" s="23">
        <f t="shared" si="1"/>
        <v>6.1272646389308398E-2</v>
      </c>
      <c r="W36" s="18">
        <v>603505373</v>
      </c>
    </row>
    <row r="37" spans="1:23" s="2" customFormat="1" ht="21" x14ac:dyDescent="0.25">
      <c r="A37" s="7" t="s">
        <v>295</v>
      </c>
      <c r="B37" s="4" t="s">
        <v>22</v>
      </c>
      <c r="C37" s="4" t="s">
        <v>23</v>
      </c>
      <c r="D37" s="4" t="s">
        <v>24</v>
      </c>
      <c r="E37" s="4" t="s">
        <v>29</v>
      </c>
      <c r="F37" s="4"/>
      <c r="G37" s="4"/>
      <c r="H37" s="4"/>
      <c r="I37" s="4" t="s">
        <v>56</v>
      </c>
      <c r="J37" s="4" t="s">
        <v>26</v>
      </c>
      <c r="K37" s="8" t="s">
        <v>296</v>
      </c>
      <c r="L37" s="18">
        <v>0</v>
      </c>
      <c r="M37" s="18">
        <v>324180000</v>
      </c>
      <c r="N37" s="18">
        <v>324180000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23">
        <v>0</v>
      </c>
      <c r="U37" s="18">
        <v>0</v>
      </c>
      <c r="V37" s="23">
        <v>0</v>
      </c>
      <c r="W37" s="18">
        <v>0</v>
      </c>
    </row>
    <row r="38" spans="1:23" s="2" customFormat="1" ht="21" x14ac:dyDescent="0.25">
      <c r="A38" s="7" t="s">
        <v>295</v>
      </c>
      <c r="B38" s="4" t="s">
        <v>22</v>
      </c>
      <c r="C38" s="4" t="s">
        <v>23</v>
      </c>
      <c r="D38" s="4" t="s">
        <v>24</v>
      </c>
      <c r="E38" s="4" t="s">
        <v>29</v>
      </c>
      <c r="F38" s="4"/>
      <c r="G38" s="4"/>
      <c r="H38" s="4"/>
      <c r="I38" s="4" t="s">
        <v>56</v>
      </c>
      <c r="J38" s="4" t="s">
        <v>93</v>
      </c>
      <c r="K38" s="8" t="s">
        <v>296</v>
      </c>
      <c r="L38" s="18">
        <v>0</v>
      </c>
      <c r="M38" s="18">
        <v>324180000</v>
      </c>
      <c r="N38" s="18">
        <v>0</v>
      </c>
      <c r="O38" s="18">
        <v>324180000</v>
      </c>
      <c r="P38" s="18">
        <v>0</v>
      </c>
      <c r="Q38" s="18">
        <v>140161858</v>
      </c>
      <c r="R38" s="18">
        <v>184018142</v>
      </c>
      <c r="S38" s="18">
        <v>0</v>
      </c>
      <c r="T38" s="23">
        <f t="shared" si="0"/>
        <v>0</v>
      </c>
      <c r="U38" s="18">
        <v>0</v>
      </c>
      <c r="V38" s="23">
        <f t="shared" si="1"/>
        <v>0</v>
      </c>
      <c r="W38" s="18">
        <v>0</v>
      </c>
    </row>
    <row r="39" spans="1:23" ht="22.5" x14ac:dyDescent="0.25">
      <c r="A39" s="14" t="s">
        <v>94</v>
      </c>
      <c r="B39" s="15" t="s">
        <v>22</v>
      </c>
      <c r="C39" s="15" t="s">
        <v>23</v>
      </c>
      <c r="D39" s="15" t="s">
        <v>24</v>
      </c>
      <c r="E39" s="15" t="s">
        <v>37</v>
      </c>
      <c r="F39" s="15" t="s">
        <v>23</v>
      </c>
      <c r="G39" s="15" t="s">
        <v>23</v>
      </c>
      <c r="H39" s="15"/>
      <c r="I39" s="15" t="s">
        <v>25</v>
      </c>
      <c r="J39" s="15" t="s">
        <v>26</v>
      </c>
      <c r="K39" s="16" t="s">
        <v>95</v>
      </c>
      <c r="L39" s="17">
        <v>46766000000</v>
      </c>
      <c r="M39" s="17">
        <v>0</v>
      </c>
      <c r="N39" s="17">
        <v>0</v>
      </c>
      <c r="O39" s="17">
        <v>46766000000</v>
      </c>
      <c r="P39" s="17">
        <v>0</v>
      </c>
      <c r="Q39" s="17">
        <v>18686001726</v>
      </c>
      <c r="R39" s="17">
        <v>28079998274</v>
      </c>
      <c r="S39" s="17">
        <v>18544020926</v>
      </c>
      <c r="T39" s="22">
        <f t="shared" si="0"/>
        <v>0.3965278391566523</v>
      </c>
      <c r="U39" s="17">
        <v>18328339726</v>
      </c>
      <c r="V39" s="22">
        <f t="shared" si="1"/>
        <v>0.39191591596458963</v>
      </c>
      <c r="W39" s="17">
        <v>18076662026</v>
      </c>
    </row>
    <row r="40" spans="1:23" ht="22.5" x14ac:dyDescent="0.25">
      <c r="A40" s="14" t="s">
        <v>96</v>
      </c>
      <c r="B40" s="15" t="s">
        <v>22</v>
      </c>
      <c r="C40" s="15" t="s">
        <v>23</v>
      </c>
      <c r="D40" s="15" t="s">
        <v>24</v>
      </c>
      <c r="E40" s="15" t="s">
        <v>37</v>
      </c>
      <c r="F40" s="15" t="s">
        <v>23</v>
      </c>
      <c r="G40" s="15" t="s">
        <v>29</v>
      </c>
      <c r="H40" s="15"/>
      <c r="I40" s="15" t="s">
        <v>25</v>
      </c>
      <c r="J40" s="15" t="s">
        <v>26</v>
      </c>
      <c r="K40" s="16" t="s">
        <v>97</v>
      </c>
      <c r="L40" s="17">
        <v>17542386237</v>
      </c>
      <c r="M40" s="17">
        <v>0</v>
      </c>
      <c r="N40" s="17">
        <v>0</v>
      </c>
      <c r="O40" s="17">
        <v>17542386237</v>
      </c>
      <c r="P40" s="17">
        <v>0</v>
      </c>
      <c r="Q40" s="17">
        <v>264181857</v>
      </c>
      <c r="R40" s="17">
        <v>17278204380</v>
      </c>
      <c r="S40" s="17">
        <v>229159597</v>
      </c>
      <c r="T40" s="22">
        <f t="shared" si="0"/>
        <v>1.3063194134710238E-2</v>
      </c>
      <c r="U40" s="17">
        <v>226817621</v>
      </c>
      <c r="V40" s="22">
        <f t="shared" si="1"/>
        <v>1.2929690290457832E-2</v>
      </c>
      <c r="W40" s="17">
        <v>226817621</v>
      </c>
    </row>
    <row r="41" spans="1:23" ht="22.5" x14ac:dyDescent="0.25">
      <c r="A41" s="14" t="s">
        <v>98</v>
      </c>
      <c r="B41" s="15" t="s">
        <v>22</v>
      </c>
      <c r="C41" s="15" t="s">
        <v>23</v>
      </c>
      <c r="D41" s="15" t="s">
        <v>24</v>
      </c>
      <c r="E41" s="15" t="s">
        <v>37</v>
      </c>
      <c r="F41" s="15" t="s">
        <v>23</v>
      </c>
      <c r="G41" s="15" t="s">
        <v>87</v>
      </c>
      <c r="H41" s="15"/>
      <c r="I41" s="15" t="s">
        <v>25</v>
      </c>
      <c r="J41" s="15" t="s">
        <v>26</v>
      </c>
      <c r="K41" s="16" t="s">
        <v>99</v>
      </c>
      <c r="L41" s="17">
        <v>42900000000</v>
      </c>
      <c r="M41" s="17">
        <v>0</v>
      </c>
      <c r="N41" s="17">
        <v>0</v>
      </c>
      <c r="O41" s="17">
        <v>42900000000</v>
      </c>
      <c r="P41" s="17">
        <v>0</v>
      </c>
      <c r="Q41" s="17">
        <v>18132295286</v>
      </c>
      <c r="R41" s="17">
        <v>24767704714</v>
      </c>
      <c r="S41" s="17">
        <v>18008092486</v>
      </c>
      <c r="T41" s="22">
        <f t="shared" si="0"/>
        <v>0.4197690556177156</v>
      </c>
      <c r="U41" s="17">
        <v>17954534526</v>
      </c>
      <c r="V41" s="22">
        <f t="shared" si="1"/>
        <v>0.41852061832167831</v>
      </c>
      <c r="W41" s="17">
        <v>17578398851</v>
      </c>
    </row>
    <row r="42" spans="1:23" ht="22.5" x14ac:dyDescent="0.25">
      <c r="A42" s="14" t="s">
        <v>100</v>
      </c>
      <c r="B42" s="15" t="s">
        <v>22</v>
      </c>
      <c r="C42" s="15" t="s">
        <v>23</v>
      </c>
      <c r="D42" s="15" t="s">
        <v>24</v>
      </c>
      <c r="E42" s="15" t="s">
        <v>37</v>
      </c>
      <c r="F42" s="15" t="s">
        <v>23</v>
      </c>
      <c r="G42" s="15" t="s">
        <v>32</v>
      </c>
      <c r="H42" s="15"/>
      <c r="I42" s="15" t="s">
        <v>25</v>
      </c>
      <c r="J42" s="15" t="s">
        <v>26</v>
      </c>
      <c r="K42" s="16" t="s">
        <v>101</v>
      </c>
      <c r="L42" s="17">
        <v>128288000000</v>
      </c>
      <c r="M42" s="17">
        <v>0</v>
      </c>
      <c r="N42" s="17">
        <v>0</v>
      </c>
      <c r="O42" s="17">
        <v>128288000000</v>
      </c>
      <c r="P42" s="17">
        <v>0</v>
      </c>
      <c r="Q42" s="17">
        <v>56718189117</v>
      </c>
      <c r="R42" s="17">
        <v>71569810883</v>
      </c>
      <c r="S42" s="17">
        <v>56236398817</v>
      </c>
      <c r="T42" s="22">
        <f t="shared" si="0"/>
        <v>0.43836055451016465</v>
      </c>
      <c r="U42" s="17">
        <v>56064402259</v>
      </c>
      <c r="V42" s="22">
        <f t="shared" si="1"/>
        <v>0.43701984799045895</v>
      </c>
      <c r="W42" s="17">
        <v>54615397655</v>
      </c>
    </row>
    <row r="43" spans="1:23" x14ac:dyDescent="0.25">
      <c r="A43" s="14" t="s">
        <v>102</v>
      </c>
      <c r="B43" s="15" t="s">
        <v>22</v>
      </c>
      <c r="C43" s="15" t="s">
        <v>23</v>
      </c>
      <c r="D43" s="15" t="s">
        <v>24</v>
      </c>
      <c r="E43" s="15" t="s">
        <v>37</v>
      </c>
      <c r="F43" s="15" t="s">
        <v>29</v>
      </c>
      <c r="G43" s="15" t="s">
        <v>29</v>
      </c>
      <c r="H43" s="15"/>
      <c r="I43" s="15" t="s">
        <v>25</v>
      </c>
      <c r="J43" s="15" t="s">
        <v>26</v>
      </c>
      <c r="K43" s="16" t="s">
        <v>103</v>
      </c>
      <c r="L43" s="17">
        <v>33483000000</v>
      </c>
      <c r="M43" s="17">
        <v>0</v>
      </c>
      <c r="N43" s="17">
        <v>0</v>
      </c>
      <c r="O43" s="17">
        <v>33483000000</v>
      </c>
      <c r="P43" s="17">
        <v>0</v>
      </c>
      <c r="Q43" s="17">
        <v>14173785247</v>
      </c>
      <c r="R43" s="17">
        <v>19309214753</v>
      </c>
      <c r="S43" s="17">
        <v>14173785247</v>
      </c>
      <c r="T43" s="22">
        <f t="shared" si="0"/>
        <v>0.42331288256727295</v>
      </c>
      <c r="U43" s="17">
        <v>14133572008</v>
      </c>
      <c r="V43" s="22">
        <f t="shared" si="1"/>
        <v>0.42211187790819221</v>
      </c>
      <c r="W43" s="17">
        <v>12822685952</v>
      </c>
    </row>
    <row r="44" spans="1:23" ht="22.5" x14ac:dyDescent="0.25">
      <c r="A44" s="14" t="s">
        <v>104</v>
      </c>
      <c r="B44" s="15" t="s">
        <v>22</v>
      </c>
      <c r="C44" s="15" t="s">
        <v>23</v>
      </c>
      <c r="D44" s="15" t="s">
        <v>24</v>
      </c>
      <c r="E44" s="15" t="s">
        <v>37</v>
      </c>
      <c r="F44" s="15" t="s">
        <v>29</v>
      </c>
      <c r="G44" s="15" t="s">
        <v>87</v>
      </c>
      <c r="H44" s="15"/>
      <c r="I44" s="15" t="s">
        <v>25</v>
      </c>
      <c r="J44" s="15" t="s">
        <v>26</v>
      </c>
      <c r="K44" s="16" t="s">
        <v>105</v>
      </c>
      <c r="L44" s="17">
        <v>220009000000</v>
      </c>
      <c r="M44" s="17">
        <v>0</v>
      </c>
      <c r="N44" s="17">
        <v>0</v>
      </c>
      <c r="O44" s="17">
        <v>220009000000</v>
      </c>
      <c r="P44" s="17">
        <v>0</v>
      </c>
      <c r="Q44" s="17">
        <v>98280972656</v>
      </c>
      <c r="R44" s="17">
        <v>121728027344</v>
      </c>
      <c r="S44" s="17">
        <v>97287416056</v>
      </c>
      <c r="T44" s="22">
        <f t="shared" si="0"/>
        <v>0.44219743763209685</v>
      </c>
      <c r="U44" s="17">
        <v>97012474392</v>
      </c>
      <c r="V44" s="22">
        <f t="shared" si="1"/>
        <v>0.44094775391915786</v>
      </c>
      <c r="W44" s="17">
        <v>94499438629</v>
      </c>
    </row>
    <row r="45" spans="1:23" ht="22.5" x14ac:dyDescent="0.25">
      <c r="A45" s="14" t="s">
        <v>106</v>
      </c>
      <c r="B45" s="15" t="s">
        <v>22</v>
      </c>
      <c r="C45" s="15" t="s">
        <v>23</v>
      </c>
      <c r="D45" s="15" t="s">
        <v>24</v>
      </c>
      <c r="E45" s="15" t="s">
        <v>37</v>
      </c>
      <c r="F45" s="15" t="s">
        <v>29</v>
      </c>
      <c r="G45" s="15" t="s">
        <v>107</v>
      </c>
      <c r="H45" s="15"/>
      <c r="I45" s="15" t="s">
        <v>25</v>
      </c>
      <c r="J45" s="15" t="s">
        <v>26</v>
      </c>
      <c r="K45" s="16" t="s">
        <v>108</v>
      </c>
      <c r="L45" s="17">
        <v>462000000</v>
      </c>
      <c r="M45" s="17">
        <v>0</v>
      </c>
      <c r="N45" s="17">
        <v>0</v>
      </c>
      <c r="O45" s="17">
        <v>462000000</v>
      </c>
      <c r="P45" s="17">
        <v>0</v>
      </c>
      <c r="Q45" s="17">
        <v>149142068</v>
      </c>
      <c r="R45" s="17">
        <v>312857932</v>
      </c>
      <c r="S45" s="17">
        <v>147019368</v>
      </c>
      <c r="T45" s="22">
        <f t="shared" si="0"/>
        <v>0.31822374025974026</v>
      </c>
      <c r="U45" s="17">
        <v>147019368</v>
      </c>
      <c r="V45" s="22">
        <f t="shared" si="1"/>
        <v>0.31822374025974026</v>
      </c>
      <c r="W45" s="17">
        <v>147019368</v>
      </c>
    </row>
    <row r="46" spans="1:23" ht="45" x14ac:dyDescent="0.25">
      <c r="A46" s="14" t="s">
        <v>109</v>
      </c>
      <c r="B46" s="15" t="s">
        <v>22</v>
      </c>
      <c r="C46" s="15" t="s">
        <v>23</v>
      </c>
      <c r="D46" s="15" t="s">
        <v>24</v>
      </c>
      <c r="E46" s="15" t="s">
        <v>37</v>
      </c>
      <c r="F46" s="15" t="s">
        <v>29</v>
      </c>
      <c r="G46" s="15" t="s">
        <v>42</v>
      </c>
      <c r="H46" s="15"/>
      <c r="I46" s="15" t="s">
        <v>25</v>
      </c>
      <c r="J46" s="15" t="s">
        <v>26</v>
      </c>
      <c r="K46" s="16" t="s">
        <v>110</v>
      </c>
      <c r="L46" s="17">
        <v>98453000000</v>
      </c>
      <c r="M46" s="17">
        <v>0</v>
      </c>
      <c r="N46" s="17">
        <v>0</v>
      </c>
      <c r="O46" s="17">
        <v>98453000000</v>
      </c>
      <c r="P46" s="17">
        <v>0</v>
      </c>
      <c r="Q46" s="17">
        <v>43056483073</v>
      </c>
      <c r="R46" s="17">
        <v>55396516927</v>
      </c>
      <c r="S46" s="17">
        <v>42695337773</v>
      </c>
      <c r="T46" s="22">
        <f t="shared" si="0"/>
        <v>0.43366213089494482</v>
      </c>
      <c r="U46" s="17">
        <v>42151952511</v>
      </c>
      <c r="V46" s="22">
        <f t="shared" si="1"/>
        <v>0.42814289570658082</v>
      </c>
      <c r="W46" s="17">
        <v>41434131211</v>
      </c>
    </row>
    <row r="47" spans="1:23" x14ac:dyDescent="0.25">
      <c r="A47" s="14" t="s">
        <v>111</v>
      </c>
      <c r="B47" s="15" t="s">
        <v>22</v>
      </c>
      <c r="C47" s="15" t="s">
        <v>23</v>
      </c>
      <c r="D47" s="15" t="s">
        <v>24</v>
      </c>
      <c r="E47" s="15" t="s">
        <v>37</v>
      </c>
      <c r="F47" s="15" t="s">
        <v>107</v>
      </c>
      <c r="G47" s="15"/>
      <c r="H47" s="15"/>
      <c r="I47" s="15" t="s">
        <v>25</v>
      </c>
      <c r="J47" s="15" t="s">
        <v>26</v>
      </c>
      <c r="K47" s="16" t="s">
        <v>112</v>
      </c>
      <c r="L47" s="17">
        <v>35059000000</v>
      </c>
      <c r="M47" s="17">
        <v>0</v>
      </c>
      <c r="N47" s="17">
        <v>0</v>
      </c>
      <c r="O47" s="17">
        <v>35059000000</v>
      </c>
      <c r="P47" s="17">
        <v>0</v>
      </c>
      <c r="Q47" s="17">
        <v>14010521887</v>
      </c>
      <c r="R47" s="17">
        <v>21048478113</v>
      </c>
      <c r="S47" s="17">
        <v>13903991487</v>
      </c>
      <c r="T47" s="22">
        <f t="shared" si="0"/>
        <v>0.39658836495621669</v>
      </c>
      <c r="U47" s="17">
        <v>13742268587</v>
      </c>
      <c r="V47" s="22">
        <f t="shared" si="1"/>
        <v>0.3919754866653356</v>
      </c>
      <c r="W47" s="17">
        <v>13553489387</v>
      </c>
    </row>
    <row r="48" spans="1:23" x14ac:dyDescent="0.25">
      <c r="A48" s="14" t="s">
        <v>113</v>
      </c>
      <c r="B48" s="15" t="s">
        <v>22</v>
      </c>
      <c r="C48" s="15" t="s">
        <v>23</v>
      </c>
      <c r="D48" s="15" t="s">
        <v>24</v>
      </c>
      <c r="E48" s="15" t="s">
        <v>37</v>
      </c>
      <c r="F48" s="15" t="s">
        <v>42</v>
      </c>
      <c r="G48" s="15"/>
      <c r="H48" s="15"/>
      <c r="I48" s="15" t="s">
        <v>25</v>
      </c>
      <c r="J48" s="15" t="s">
        <v>26</v>
      </c>
      <c r="K48" s="16" t="s">
        <v>114</v>
      </c>
      <c r="L48" s="17">
        <v>6189000000</v>
      </c>
      <c r="M48" s="17">
        <v>0</v>
      </c>
      <c r="N48" s="17">
        <v>0</v>
      </c>
      <c r="O48" s="17">
        <v>6189000000</v>
      </c>
      <c r="P48" s="17">
        <v>0</v>
      </c>
      <c r="Q48" s="17">
        <v>2342532240</v>
      </c>
      <c r="R48" s="17">
        <v>3846467760</v>
      </c>
      <c r="S48" s="17">
        <v>2324742240</v>
      </c>
      <c r="T48" s="22">
        <f t="shared" si="0"/>
        <v>0.3756248570043626</v>
      </c>
      <c r="U48" s="17">
        <v>2297741940</v>
      </c>
      <c r="V48" s="22">
        <f t="shared" si="1"/>
        <v>0.3712622297624818</v>
      </c>
      <c r="W48" s="17">
        <v>2266215740</v>
      </c>
    </row>
    <row r="49" spans="1:23" x14ac:dyDescent="0.25">
      <c r="A49" s="14" t="s">
        <v>115</v>
      </c>
      <c r="B49" s="15" t="s">
        <v>22</v>
      </c>
      <c r="C49" s="15" t="s">
        <v>23</v>
      </c>
      <c r="D49" s="15" t="s">
        <v>24</v>
      </c>
      <c r="E49" s="15" t="s">
        <v>37</v>
      </c>
      <c r="F49" s="15" t="s">
        <v>116</v>
      </c>
      <c r="G49" s="15"/>
      <c r="H49" s="15"/>
      <c r="I49" s="15" t="s">
        <v>25</v>
      </c>
      <c r="J49" s="15" t="s">
        <v>26</v>
      </c>
      <c r="K49" s="16" t="s">
        <v>117</v>
      </c>
      <c r="L49" s="17">
        <v>6189000000</v>
      </c>
      <c r="M49" s="17">
        <v>0</v>
      </c>
      <c r="N49" s="17">
        <v>0</v>
      </c>
      <c r="O49" s="17">
        <v>6189000000</v>
      </c>
      <c r="P49" s="17">
        <v>0</v>
      </c>
      <c r="Q49" s="17">
        <v>2337821140</v>
      </c>
      <c r="R49" s="17">
        <v>3851178860</v>
      </c>
      <c r="S49" s="17">
        <v>2320031140</v>
      </c>
      <c r="T49" s="22">
        <f t="shared" si="0"/>
        <v>0.37486365164000646</v>
      </c>
      <c r="U49" s="17">
        <v>2314208940</v>
      </c>
      <c r="V49" s="22">
        <f t="shared" si="1"/>
        <v>0.37392291808046535</v>
      </c>
      <c r="W49" s="17">
        <v>2261504640</v>
      </c>
    </row>
    <row r="50" spans="1:23" ht="33.75" x14ac:dyDescent="0.25">
      <c r="A50" s="14" t="s">
        <v>118</v>
      </c>
      <c r="B50" s="15" t="s">
        <v>22</v>
      </c>
      <c r="C50" s="15" t="s">
        <v>23</v>
      </c>
      <c r="D50" s="15" t="s">
        <v>24</v>
      </c>
      <c r="E50" s="15" t="s">
        <v>37</v>
      </c>
      <c r="F50" s="15" t="s">
        <v>86</v>
      </c>
      <c r="G50" s="15"/>
      <c r="H50" s="15"/>
      <c r="I50" s="15" t="s">
        <v>25</v>
      </c>
      <c r="J50" s="15" t="s">
        <v>26</v>
      </c>
      <c r="K50" s="16" t="s">
        <v>119</v>
      </c>
      <c r="L50" s="17">
        <v>11981000000</v>
      </c>
      <c r="M50" s="17">
        <v>0</v>
      </c>
      <c r="N50" s="17">
        <v>0</v>
      </c>
      <c r="O50" s="17">
        <v>11981000000</v>
      </c>
      <c r="P50" s="17">
        <v>0</v>
      </c>
      <c r="Q50" s="17">
        <v>4671902000</v>
      </c>
      <c r="R50" s="17">
        <v>7309098000</v>
      </c>
      <c r="S50" s="17">
        <v>4636363500</v>
      </c>
      <c r="T50" s="22">
        <f t="shared" si="0"/>
        <v>0.3869763375344295</v>
      </c>
      <c r="U50" s="17">
        <v>4582417600</v>
      </c>
      <c r="V50" s="22">
        <f t="shared" si="1"/>
        <v>0.38247371671813707</v>
      </c>
      <c r="W50" s="17">
        <v>4519436200</v>
      </c>
    </row>
    <row r="51" spans="1:23" s="2" customFormat="1" ht="31.5" x14ac:dyDescent="0.25">
      <c r="A51" s="7" t="s">
        <v>297</v>
      </c>
      <c r="B51" s="4" t="s">
        <v>22</v>
      </c>
      <c r="C51" s="4" t="s">
        <v>23</v>
      </c>
      <c r="D51" s="4" t="s">
        <v>24</v>
      </c>
      <c r="E51" s="4" t="s">
        <v>37</v>
      </c>
      <c r="F51" s="4"/>
      <c r="G51" s="4"/>
      <c r="H51" s="4"/>
      <c r="I51" s="4" t="s">
        <v>25</v>
      </c>
      <c r="J51" s="4" t="s">
        <v>26</v>
      </c>
      <c r="K51" s="8" t="s">
        <v>298</v>
      </c>
      <c r="L51" s="18">
        <v>647321386237</v>
      </c>
      <c r="M51" s="18">
        <v>0</v>
      </c>
      <c r="N51" s="18">
        <v>0</v>
      </c>
      <c r="O51" s="18">
        <v>647321386237</v>
      </c>
      <c r="P51" s="18">
        <v>0</v>
      </c>
      <c r="Q51" s="18">
        <v>272823828297</v>
      </c>
      <c r="R51" s="18">
        <v>374497557940</v>
      </c>
      <c r="S51" s="18">
        <v>270506358637</v>
      </c>
      <c r="T51" s="23">
        <f t="shared" si="0"/>
        <v>0.41788571239628575</v>
      </c>
      <c r="U51" s="18">
        <v>268955749478</v>
      </c>
      <c r="V51" s="23">
        <f t="shared" si="1"/>
        <v>0.41549028843537822</v>
      </c>
      <c r="W51" s="18">
        <v>262001197280</v>
      </c>
    </row>
    <row r="52" spans="1:23" s="2" customFormat="1" ht="24.95" customHeight="1" x14ac:dyDescent="0.25">
      <c r="A52" s="30" t="s">
        <v>394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0">
        <f>SUM(L9,L11,L29,L31,L36,L37,L38,L51)</f>
        <v>2472312258577</v>
      </c>
      <c r="M52" s="10">
        <f t="shared" ref="M52:W52" si="2">SUM(M9,M11,M29,M31,M36,M37,M38,M51)</f>
        <v>2648360000</v>
      </c>
      <c r="N52" s="10">
        <f t="shared" si="2"/>
        <v>4324180000</v>
      </c>
      <c r="O52" s="10">
        <f t="shared" si="2"/>
        <v>2470636438577</v>
      </c>
      <c r="P52" s="10">
        <f t="shared" si="2"/>
        <v>0</v>
      </c>
      <c r="Q52" s="10">
        <f t="shared" si="2"/>
        <v>1106760754914</v>
      </c>
      <c r="R52" s="10">
        <f t="shared" si="2"/>
        <v>1363875683663</v>
      </c>
      <c r="S52" s="10">
        <f t="shared" si="2"/>
        <v>1104284180619</v>
      </c>
      <c r="T52" s="24">
        <f t="shared" si="0"/>
        <v>0.44696344770784202</v>
      </c>
      <c r="U52" s="10">
        <f t="shared" si="2"/>
        <v>1097770009319</v>
      </c>
      <c r="V52" s="24">
        <f t="shared" si="1"/>
        <v>0.44432681076754338</v>
      </c>
      <c r="W52" s="10">
        <f t="shared" si="2"/>
        <v>1088100707839</v>
      </c>
    </row>
    <row r="53" spans="1:23" x14ac:dyDescent="0.25">
      <c r="A53" s="14" t="s">
        <v>120</v>
      </c>
      <c r="B53" s="15" t="s">
        <v>22</v>
      </c>
      <c r="C53" s="15" t="s">
        <v>29</v>
      </c>
      <c r="D53" s="15" t="s">
        <v>24</v>
      </c>
      <c r="E53" s="15" t="s">
        <v>87</v>
      </c>
      <c r="F53" s="15" t="s">
        <v>121</v>
      </c>
      <c r="G53" s="15" t="s">
        <v>29</v>
      </c>
      <c r="H53" s="15"/>
      <c r="I53" s="15" t="s">
        <v>25</v>
      </c>
      <c r="J53" s="15" t="s">
        <v>26</v>
      </c>
      <c r="K53" s="16" t="s">
        <v>122</v>
      </c>
      <c r="L53" s="17">
        <v>419667324</v>
      </c>
      <c r="M53" s="17">
        <v>5715392</v>
      </c>
      <c r="N53" s="17">
        <v>5000298</v>
      </c>
      <c r="O53" s="17">
        <v>420382418</v>
      </c>
      <c r="P53" s="17">
        <v>0</v>
      </c>
      <c r="Q53" s="17">
        <v>302507671</v>
      </c>
      <c r="R53" s="17">
        <v>117874747</v>
      </c>
      <c r="S53" s="17">
        <v>210730534</v>
      </c>
      <c r="T53" s="22">
        <f t="shared" si="0"/>
        <v>0.50128293900245846</v>
      </c>
      <c r="U53" s="17">
        <v>209996144</v>
      </c>
      <c r="V53" s="22">
        <f t="shared" si="1"/>
        <v>0.49953598202101784</v>
      </c>
      <c r="W53" s="17">
        <v>209996144</v>
      </c>
    </row>
    <row r="54" spans="1:23" x14ac:dyDescent="0.25">
      <c r="A54" s="14" t="s">
        <v>123</v>
      </c>
      <c r="B54" s="15" t="s">
        <v>22</v>
      </c>
      <c r="C54" s="15" t="s">
        <v>29</v>
      </c>
      <c r="D54" s="15" t="s">
        <v>24</v>
      </c>
      <c r="E54" s="15" t="s">
        <v>87</v>
      </c>
      <c r="F54" s="15" t="s">
        <v>121</v>
      </c>
      <c r="G54" s="15" t="s">
        <v>87</v>
      </c>
      <c r="H54" s="15"/>
      <c r="I54" s="15" t="s">
        <v>25</v>
      </c>
      <c r="J54" s="15" t="s">
        <v>26</v>
      </c>
      <c r="K54" s="16" t="s">
        <v>124</v>
      </c>
      <c r="L54" s="17">
        <v>3451300657</v>
      </c>
      <c r="M54" s="17">
        <v>5000298</v>
      </c>
      <c r="N54" s="17">
        <v>185085336</v>
      </c>
      <c r="O54" s="17">
        <v>3271215619</v>
      </c>
      <c r="P54" s="17">
        <v>0</v>
      </c>
      <c r="Q54" s="17">
        <v>1802598228</v>
      </c>
      <c r="R54" s="17">
        <v>1468617391</v>
      </c>
      <c r="S54" s="17">
        <v>1793205477</v>
      </c>
      <c r="T54" s="22">
        <f t="shared" si="0"/>
        <v>0.54817709556797023</v>
      </c>
      <c r="U54" s="17">
        <v>1793205477</v>
      </c>
      <c r="V54" s="22">
        <f t="shared" si="1"/>
        <v>0.54817709556797023</v>
      </c>
      <c r="W54" s="17">
        <v>1766058600</v>
      </c>
    </row>
    <row r="55" spans="1:23" x14ac:dyDescent="0.25">
      <c r="A55" s="14" t="s">
        <v>125</v>
      </c>
      <c r="B55" s="15" t="s">
        <v>22</v>
      </c>
      <c r="C55" s="15" t="s">
        <v>29</v>
      </c>
      <c r="D55" s="15" t="s">
        <v>24</v>
      </c>
      <c r="E55" s="15" t="s">
        <v>87</v>
      </c>
      <c r="F55" s="15" t="s">
        <v>121</v>
      </c>
      <c r="G55" s="15" t="s">
        <v>37</v>
      </c>
      <c r="H55" s="15"/>
      <c r="I55" s="15" t="s">
        <v>25</v>
      </c>
      <c r="J55" s="15" t="s">
        <v>26</v>
      </c>
      <c r="K55" s="16" t="s">
        <v>126</v>
      </c>
      <c r="L55" s="17">
        <v>0</v>
      </c>
      <c r="M55" s="17">
        <v>38000000</v>
      </c>
      <c r="N55" s="17">
        <v>0</v>
      </c>
      <c r="O55" s="17">
        <v>38000000</v>
      </c>
      <c r="P55" s="17">
        <v>0</v>
      </c>
      <c r="Q55" s="17">
        <v>38000000</v>
      </c>
      <c r="R55" s="17">
        <v>0</v>
      </c>
      <c r="S55" s="17">
        <v>11091058</v>
      </c>
      <c r="T55" s="22">
        <f t="shared" si="0"/>
        <v>0.29186994736842103</v>
      </c>
      <c r="U55" s="17">
        <v>11091058</v>
      </c>
      <c r="V55" s="22">
        <f t="shared" si="1"/>
        <v>0.29186994736842103</v>
      </c>
      <c r="W55" s="17">
        <v>11091058</v>
      </c>
    </row>
    <row r="56" spans="1:23" x14ac:dyDescent="0.25">
      <c r="A56" s="14" t="s">
        <v>127</v>
      </c>
      <c r="B56" s="15" t="s">
        <v>22</v>
      </c>
      <c r="C56" s="15" t="s">
        <v>29</v>
      </c>
      <c r="D56" s="15" t="s">
        <v>24</v>
      </c>
      <c r="E56" s="15" t="s">
        <v>87</v>
      </c>
      <c r="F56" s="15" t="s">
        <v>121</v>
      </c>
      <c r="G56" s="15" t="s">
        <v>116</v>
      </c>
      <c r="H56" s="15"/>
      <c r="I56" s="15" t="s">
        <v>25</v>
      </c>
      <c r="J56" s="15" t="s">
        <v>26</v>
      </c>
      <c r="K56" s="16" t="s">
        <v>128</v>
      </c>
      <c r="L56" s="17">
        <v>128419</v>
      </c>
      <c r="M56" s="17">
        <v>0</v>
      </c>
      <c r="N56" s="17">
        <v>0</v>
      </c>
      <c r="O56" s="17">
        <v>128419</v>
      </c>
      <c r="P56" s="17">
        <v>0</v>
      </c>
      <c r="Q56" s="17">
        <v>100000</v>
      </c>
      <c r="R56" s="17">
        <v>28419</v>
      </c>
      <c r="S56" s="17">
        <v>100000</v>
      </c>
      <c r="T56" s="22">
        <f t="shared" si="0"/>
        <v>0.77870097104011093</v>
      </c>
      <c r="U56" s="17">
        <v>100000</v>
      </c>
      <c r="V56" s="22">
        <f t="shared" si="1"/>
        <v>0.77870097104011093</v>
      </c>
      <c r="W56" s="17">
        <v>100000</v>
      </c>
    </row>
    <row r="57" spans="1:23" x14ac:dyDescent="0.25">
      <c r="A57" s="14" t="s">
        <v>129</v>
      </c>
      <c r="B57" s="15" t="s">
        <v>22</v>
      </c>
      <c r="C57" s="15" t="s">
        <v>29</v>
      </c>
      <c r="D57" s="15" t="s">
        <v>24</v>
      </c>
      <c r="E57" s="15" t="s">
        <v>87</v>
      </c>
      <c r="F57" s="15" t="s">
        <v>121</v>
      </c>
      <c r="G57" s="15" t="s">
        <v>59</v>
      </c>
      <c r="H57" s="15"/>
      <c r="I57" s="15" t="s">
        <v>25</v>
      </c>
      <c r="J57" s="15" t="s">
        <v>26</v>
      </c>
      <c r="K57" s="16" t="s">
        <v>130</v>
      </c>
      <c r="L57" s="17">
        <v>21000000</v>
      </c>
      <c r="M57" s="17">
        <v>0</v>
      </c>
      <c r="N57" s="17">
        <v>0</v>
      </c>
      <c r="O57" s="17">
        <v>21000000</v>
      </c>
      <c r="P57" s="17">
        <v>0</v>
      </c>
      <c r="Q57" s="17">
        <v>0</v>
      </c>
      <c r="R57" s="17">
        <v>21000000</v>
      </c>
      <c r="S57" s="17">
        <v>0</v>
      </c>
      <c r="T57" s="22">
        <f t="shared" si="0"/>
        <v>0</v>
      </c>
      <c r="U57" s="17">
        <v>0</v>
      </c>
      <c r="V57" s="22">
        <f t="shared" si="1"/>
        <v>0</v>
      </c>
      <c r="W57" s="17">
        <v>0</v>
      </c>
    </row>
    <row r="58" spans="1:23" x14ac:dyDescent="0.25">
      <c r="A58" s="14" t="s">
        <v>131</v>
      </c>
      <c r="B58" s="15" t="s">
        <v>22</v>
      </c>
      <c r="C58" s="15" t="s">
        <v>29</v>
      </c>
      <c r="D58" s="15" t="s">
        <v>24</v>
      </c>
      <c r="E58" s="15" t="s">
        <v>87</v>
      </c>
      <c r="F58" s="15" t="s">
        <v>121</v>
      </c>
      <c r="G58" s="15" t="s">
        <v>132</v>
      </c>
      <c r="H58" s="15"/>
      <c r="I58" s="15" t="s">
        <v>25</v>
      </c>
      <c r="J58" s="15" t="s">
        <v>26</v>
      </c>
      <c r="K58" s="16" t="s">
        <v>133</v>
      </c>
      <c r="L58" s="17">
        <v>12723600</v>
      </c>
      <c r="M58" s="17">
        <v>500000</v>
      </c>
      <c r="N58" s="17">
        <v>0</v>
      </c>
      <c r="O58" s="17">
        <v>13223600</v>
      </c>
      <c r="P58" s="17">
        <v>0</v>
      </c>
      <c r="Q58" s="17">
        <v>10723200</v>
      </c>
      <c r="R58" s="17">
        <v>2500400</v>
      </c>
      <c r="S58" s="17">
        <v>10723200</v>
      </c>
      <c r="T58" s="22">
        <f t="shared" si="0"/>
        <v>0.81091382074472917</v>
      </c>
      <c r="U58" s="17">
        <v>10723200</v>
      </c>
      <c r="V58" s="22">
        <f t="shared" si="1"/>
        <v>0.81091382074472917</v>
      </c>
      <c r="W58" s="17">
        <v>10723200</v>
      </c>
    </row>
    <row r="59" spans="1:23" x14ac:dyDescent="0.25">
      <c r="A59" s="14" t="s">
        <v>134</v>
      </c>
      <c r="B59" s="15" t="s">
        <v>22</v>
      </c>
      <c r="C59" s="15" t="s">
        <v>29</v>
      </c>
      <c r="D59" s="15" t="s">
        <v>24</v>
      </c>
      <c r="E59" s="15" t="s">
        <v>87</v>
      </c>
      <c r="F59" s="15" t="s">
        <v>135</v>
      </c>
      <c r="G59" s="15" t="s">
        <v>23</v>
      </c>
      <c r="H59" s="15"/>
      <c r="I59" s="15" t="s">
        <v>25</v>
      </c>
      <c r="J59" s="15" t="s">
        <v>26</v>
      </c>
      <c r="K59" s="16" t="s">
        <v>136</v>
      </c>
      <c r="L59" s="17">
        <v>3000000</v>
      </c>
      <c r="M59" s="17">
        <v>20871547</v>
      </c>
      <c r="N59" s="17">
        <v>0</v>
      </c>
      <c r="O59" s="17">
        <v>23871547</v>
      </c>
      <c r="P59" s="17">
        <v>0</v>
      </c>
      <c r="Q59" s="17">
        <v>21331184</v>
      </c>
      <c r="R59" s="17">
        <v>2540363</v>
      </c>
      <c r="S59" s="17">
        <v>20871547</v>
      </c>
      <c r="T59" s="22">
        <f t="shared" si="0"/>
        <v>0.87432737392344118</v>
      </c>
      <c r="U59" s="17">
        <v>20871547</v>
      </c>
      <c r="V59" s="22">
        <f t="shared" si="1"/>
        <v>0.87432737392344118</v>
      </c>
      <c r="W59" s="17">
        <v>20871547</v>
      </c>
    </row>
    <row r="60" spans="1:23" x14ac:dyDescent="0.25">
      <c r="A60" s="14" t="s">
        <v>137</v>
      </c>
      <c r="B60" s="15" t="s">
        <v>22</v>
      </c>
      <c r="C60" s="15" t="s">
        <v>29</v>
      </c>
      <c r="D60" s="15" t="s">
        <v>24</v>
      </c>
      <c r="E60" s="15" t="s">
        <v>87</v>
      </c>
      <c r="F60" s="15" t="s">
        <v>135</v>
      </c>
      <c r="G60" s="15" t="s">
        <v>29</v>
      </c>
      <c r="H60" s="15"/>
      <c r="I60" s="15" t="s">
        <v>25</v>
      </c>
      <c r="J60" s="15" t="s">
        <v>26</v>
      </c>
      <c r="K60" s="16" t="s">
        <v>138</v>
      </c>
      <c r="L60" s="17">
        <v>500000</v>
      </c>
      <c r="M60" s="17">
        <v>152761397</v>
      </c>
      <c r="N60" s="17">
        <v>32763000</v>
      </c>
      <c r="O60" s="17">
        <v>120498397</v>
      </c>
      <c r="P60" s="17">
        <v>0</v>
      </c>
      <c r="Q60" s="17">
        <v>119998397</v>
      </c>
      <c r="R60" s="17">
        <v>500000</v>
      </c>
      <c r="S60" s="17">
        <v>119998397</v>
      </c>
      <c r="T60" s="22">
        <f t="shared" si="0"/>
        <v>0.99585056720713061</v>
      </c>
      <c r="U60" s="17">
        <v>119998397</v>
      </c>
      <c r="V60" s="22">
        <f t="shared" si="1"/>
        <v>0.99585056720713061</v>
      </c>
      <c r="W60" s="17">
        <v>119998397</v>
      </c>
    </row>
    <row r="61" spans="1:23" s="9" customFormat="1" ht="20.100000000000001" customHeight="1" x14ac:dyDescent="0.2">
      <c r="A61" s="19" t="s">
        <v>299</v>
      </c>
      <c r="B61" s="20" t="s">
        <v>22</v>
      </c>
      <c r="C61" s="20" t="s">
        <v>29</v>
      </c>
      <c r="D61" s="20" t="s">
        <v>24</v>
      </c>
      <c r="E61" s="20" t="s">
        <v>87</v>
      </c>
      <c r="F61" s="20"/>
      <c r="G61" s="20"/>
      <c r="H61" s="20"/>
      <c r="I61" s="20" t="s">
        <v>25</v>
      </c>
      <c r="J61" s="20" t="s">
        <v>26</v>
      </c>
      <c r="K61" s="21" t="s">
        <v>300</v>
      </c>
      <c r="L61" s="18">
        <v>3908320000</v>
      </c>
      <c r="M61" s="18">
        <v>0</v>
      </c>
      <c r="N61" s="18">
        <v>0</v>
      </c>
      <c r="O61" s="18">
        <v>3908320000</v>
      </c>
      <c r="P61" s="18">
        <v>0</v>
      </c>
      <c r="Q61" s="18">
        <v>2295258680</v>
      </c>
      <c r="R61" s="18">
        <v>1613061320</v>
      </c>
      <c r="S61" s="18">
        <v>2166720213</v>
      </c>
      <c r="T61" s="23">
        <f t="shared" si="0"/>
        <v>0.55438659398411594</v>
      </c>
      <c r="U61" s="18">
        <v>2165985823</v>
      </c>
      <c r="V61" s="23">
        <f t="shared" si="1"/>
        <v>0.55419868971834441</v>
      </c>
      <c r="W61" s="18">
        <v>2138838946</v>
      </c>
    </row>
    <row r="62" spans="1:23" x14ac:dyDescent="0.25">
      <c r="A62" s="14" t="s">
        <v>139</v>
      </c>
      <c r="B62" s="15" t="s">
        <v>22</v>
      </c>
      <c r="C62" s="15" t="s">
        <v>29</v>
      </c>
      <c r="D62" s="15" t="s">
        <v>24</v>
      </c>
      <c r="E62" s="15" t="s">
        <v>32</v>
      </c>
      <c r="F62" s="15" t="s">
        <v>23</v>
      </c>
      <c r="G62" s="15" t="s">
        <v>87</v>
      </c>
      <c r="H62" s="15"/>
      <c r="I62" s="15" t="s">
        <v>25</v>
      </c>
      <c r="J62" s="15" t="s">
        <v>26</v>
      </c>
      <c r="K62" s="16" t="s">
        <v>140</v>
      </c>
      <c r="L62" s="17">
        <v>61890908</v>
      </c>
      <c r="M62" s="17">
        <v>0</v>
      </c>
      <c r="N62" s="17">
        <v>61890908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22">
        <v>0</v>
      </c>
      <c r="U62" s="17">
        <v>0</v>
      </c>
      <c r="V62" s="22">
        <v>0</v>
      </c>
      <c r="W62" s="17">
        <v>0</v>
      </c>
    </row>
    <row r="63" spans="1:23" x14ac:dyDescent="0.25">
      <c r="A63" s="14" t="s">
        <v>141</v>
      </c>
      <c r="B63" s="15" t="s">
        <v>22</v>
      </c>
      <c r="C63" s="15" t="s">
        <v>29</v>
      </c>
      <c r="D63" s="15" t="s">
        <v>24</v>
      </c>
      <c r="E63" s="15" t="s">
        <v>32</v>
      </c>
      <c r="F63" s="15" t="s">
        <v>23</v>
      </c>
      <c r="G63" s="15" t="s">
        <v>32</v>
      </c>
      <c r="H63" s="15"/>
      <c r="I63" s="15" t="s">
        <v>25</v>
      </c>
      <c r="J63" s="15" t="s">
        <v>26</v>
      </c>
      <c r="K63" s="16" t="s">
        <v>142</v>
      </c>
      <c r="L63" s="17">
        <v>403618520</v>
      </c>
      <c r="M63" s="17">
        <v>394561665</v>
      </c>
      <c r="N63" s="17">
        <v>184600000</v>
      </c>
      <c r="O63" s="17">
        <v>613580185</v>
      </c>
      <c r="P63" s="17">
        <v>0</v>
      </c>
      <c r="Q63" s="17">
        <v>12814668</v>
      </c>
      <c r="R63" s="17">
        <v>600765517</v>
      </c>
      <c r="S63" s="17">
        <v>12614668</v>
      </c>
      <c r="T63" s="22">
        <f t="shared" si="0"/>
        <v>2.0559118935693791E-2</v>
      </c>
      <c r="U63" s="17">
        <v>6014668</v>
      </c>
      <c r="V63" s="22">
        <f t="shared" si="1"/>
        <v>9.8025786148879628E-3</v>
      </c>
      <c r="W63" s="17">
        <v>6014668</v>
      </c>
    </row>
    <row r="64" spans="1:23" x14ac:dyDescent="0.25">
      <c r="A64" s="14" t="s">
        <v>143</v>
      </c>
      <c r="B64" s="15" t="s">
        <v>22</v>
      </c>
      <c r="C64" s="15" t="s">
        <v>29</v>
      </c>
      <c r="D64" s="15" t="s">
        <v>24</v>
      </c>
      <c r="E64" s="15" t="s">
        <v>32</v>
      </c>
      <c r="F64" s="15" t="s">
        <v>23</v>
      </c>
      <c r="G64" s="15" t="s">
        <v>107</v>
      </c>
      <c r="H64" s="15"/>
      <c r="I64" s="15" t="s">
        <v>25</v>
      </c>
      <c r="J64" s="15" t="s">
        <v>26</v>
      </c>
      <c r="K64" s="16" t="s">
        <v>144</v>
      </c>
      <c r="L64" s="17">
        <v>5057640</v>
      </c>
      <c r="M64" s="17">
        <v>107850500</v>
      </c>
      <c r="N64" s="17">
        <v>26226</v>
      </c>
      <c r="O64" s="17">
        <v>112881914</v>
      </c>
      <c r="P64" s="17">
        <v>0</v>
      </c>
      <c r="Q64" s="17">
        <v>3099274</v>
      </c>
      <c r="R64" s="17">
        <v>109782640</v>
      </c>
      <c r="S64" s="17">
        <v>0</v>
      </c>
      <c r="T64" s="22">
        <f t="shared" si="0"/>
        <v>0</v>
      </c>
      <c r="U64" s="17">
        <v>0</v>
      </c>
      <c r="V64" s="22">
        <f t="shared" si="1"/>
        <v>0</v>
      </c>
      <c r="W64" s="17">
        <v>0</v>
      </c>
    </row>
    <row r="65" spans="1:23" x14ac:dyDescent="0.25">
      <c r="A65" s="14" t="s">
        <v>145</v>
      </c>
      <c r="B65" s="15" t="s">
        <v>22</v>
      </c>
      <c r="C65" s="15" t="s">
        <v>29</v>
      </c>
      <c r="D65" s="15" t="s">
        <v>24</v>
      </c>
      <c r="E65" s="15" t="s">
        <v>32</v>
      </c>
      <c r="F65" s="15" t="s">
        <v>23</v>
      </c>
      <c r="G65" s="15" t="s">
        <v>116</v>
      </c>
      <c r="H65" s="15"/>
      <c r="I65" s="15" t="s">
        <v>25</v>
      </c>
      <c r="J65" s="15" t="s">
        <v>26</v>
      </c>
      <c r="K65" s="16" t="s">
        <v>146</v>
      </c>
      <c r="L65" s="17">
        <v>142746000</v>
      </c>
      <c r="M65" s="17">
        <v>45000000</v>
      </c>
      <c r="N65" s="17">
        <v>130000000</v>
      </c>
      <c r="O65" s="17">
        <v>57746000</v>
      </c>
      <c r="P65" s="17">
        <v>0</v>
      </c>
      <c r="Q65" s="17">
        <v>43477840</v>
      </c>
      <c r="R65" s="17">
        <v>14268160</v>
      </c>
      <c r="S65" s="17">
        <v>36099840</v>
      </c>
      <c r="T65" s="22">
        <f t="shared" si="0"/>
        <v>0.62514875489211374</v>
      </c>
      <c r="U65" s="17">
        <v>0</v>
      </c>
      <c r="V65" s="22">
        <f t="shared" si="1"/>
        <v>0</v>
      </c>
      <c r="W65" s="17">
        <v>0</v>
      </c>
    </row>
    <row r="66" spans="1:23" x14ac:dyDescent="0.25">
      <c r="A66" s="14" t="s">
        <v>147</v>
      </c>
      <c r="B66" s="15" t="s">
        <v>22</v>
      </c>
      <c r="C66" s="15" t="s">
        <v>29</v>
      </c>
      <c r="D66" s="15" t="s">
        <v>24</v>
      </c>
      <c r="E66" s="15" t="s">
        <v>32</v>
      </c>
      <c r="F66" s="15" t="s">
        <v>23</v>
      </c>
      <c r="G66" s="15" t="s">
        <v>86</v>
      </c>
      <c r="H66" s="15"/>
      <c r="I66" s="15" t="s">
        <v>25</v>
      </c>
      <c r="J66" s="15" t="s">
        <v>26</v>
      </c>
      <c r="K66" s="16" t="s">
        <v>148</v>
      </c>
      <c r="L66" s="17">
        <v>140000000</v>
      </c>
      <c r="M66" s="17">
        <v>0</v>
      </c>
      <c r="N66" s="17">
        <v>0</v>
      </c>
      <c r="O66" s="17">
        <v>140000000</v>
      </c>
      <c r="P66" s="17">
        <v>0</v>
      </c>
      <c r="Q66" s="17">
        <v>0</v>
      </c>
      <c r="R66" s="17">
        <v>140000000</v>
      </c>
      <c r="S66" s="17">
        <v>0</v>
      </c>
      <c r="T66" s="22">
        <f t="shared" si="0"/>
        <v>0</v>
      </c>
      <c r="U66" s="17">
        <v>0</v>
      </c>
      <c r="V66" s="22">
        <f t="shared" si="1"/>
        <v>0</v>
      </c>
      <c r="W66" s="17">
        <v>0</v>
      </c>
    </row>
    <row r="67" spans="1:23" x14ac:dyDescent="0.25">
      <c r="A67" s="14" t="s">
        <v>149</v>
      </c>
      <c r="B67" s="15" t="s">
        <v>22</v>
      </c>
      <c r="C67" s="15" t="s">
        <v>29</v>
      </c>
      <c r="D67" s="15" t="s">
        <v>24</v>
      </c>
      <c r="E67" s="15" t="s">
        <v>32</v>
      </c>
      <c r="F67" s="15" t="s">
        <v>23</v>
      </c>
      <c r="G67" s="15" t="s">
        <v>150</v>
      </c>
      <c r="H67" s="15"/>
      <c r="I67" s="15" t="s">
        <v>25</v>
      </c>
      <c r="J67" s="15" t="s">
        <v>26</v>
      </c>
      <c r="K67" s="16" t="s">
        <v>151</v>
      </c>
      <c r="L67" s="17">
        <v>0</v>
      </c>
      <c r="M67" s="17">
        <v>21600000</v>
      </c>
      <c r="N67" s="17">
        <v>0</v>
      </c>
      <c r="O67" s="17">
        <v>21600000</v>
      </c>
      <c r="P67" s="17">
        <v>0</v>
      </c>
      <c r="Q67" s="17">
        <v>0</v>
      </c>
      <c r="R67" s="17">
        <v>21600000</v>
      </c>
      <c r="S67" s="17">
        <v>0</v>
      </c>
      <c r="T67" s="22">
        <f t="shared" si="0"/>
        <v>0</v>
      </c>
      <c r="U67" s="17">
        <v>0</v>
      </c>
      <c r="V67" s="22">
        <f t="shared" si="1"/>
        <v>0</v>
      </c>
      <c r="W67" s="17">
        <v>0</v>
      </c>
    </row>
    <row r="68" spans="1:23" x14ac:dyDescent="0.25">
      <c r="A68" s="14" t="s">
        <v>152</v>
      </c>
      <c r="B68" s="15" t="s">
        <v>22</v>
      </c>
      <c r="C68" s="15" t="s">
        <v>29</v>
      </c>
      <c r="D68" s="15" t="s">
        <v>24</v>
      </c>
      <c r="E68" s="15" t="s">
        <v>32</v>
      </c>
      <c r="F68" s="15" t="s">
        <v>23</v>
      </c>
      <c r="G68" s="15" t="s">
        <v>153</v>
      </c>
      <c r="H68" s="15"/>
      <c r="I68" s="15" t="s">
        <v>25</v>
      </c>
      <c r="J68" s="15" t="s">
        <v>26</v>
      </c>
      <c r="K68" s="16" t="s">
        <v>154</v>
      </c>
      <c r="L68" s="17">
        <v>39600000</v>
      </c>
      <c r="M68" s="17">
        <v>0</v>
      </c>
      <c r="N68" s="17">
        <v>39600000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22">
        <v>0</v>
      </c>
      <c r="U68" s="17">
        <v>0</v>
      </c>
      <c r="V68" s="22">
        <v>0</v>
      </c>
      <c r="W68" s="17">
        <v>0</v>
      </c>
    </row>
    <row r="69" spans="1:23" x14ac:dyDescent="0.25">
      <c r="A69" s="14" t="s">
        <v>155</v>
      </c>
      <c r="B69" s="15" t="s">
        <v>22</v>
      </c>
      <c r="C69" s="15" t="s">
        <v>29</v>
      </c>
      <c r="D69" s="15" t="s">
        <v>24</v>
      </c>
      <c r="E69" s="15" t="s">
        <v>32</v>
      </c>
      <c r="F69" s="15" t="s">
        <v>23</v>
      </c>
      <c r="G69" s="15" t="s">
        <v>68</v>
      </c>
      <c r="H69" s="15"/>
      <c r="I69" s="15" t="s">
        <v>25</v>
      </c>
      <c r="J69" s="15" t="s">
        <v>26</v>
      </c>
      <c r="K69" s="16" t="s">
        <v>156</v>
      </c>
      <c r="L69" s="17">
        <v>161786683</v>
      </c>
      <c r="M69" s="17">
        <v>39000000</v>
      </c>
      <c r="N69" s="17">
        <v>120000000</v>
      </c>
      <c r="O69" s="17">
        <v>80786683</v>
      </c>
      <c r="P69" s="17">
        <v>0</v>
      </c>
      <c r="Q69" s="17">
        <v>38207758</v>
      </c>
      <c r="R69" s="17">
        <v>42578925</v>
      </c>
      <c r="S69" s="17">
        <v>18207758</v>
      </c>
      <c r="T69" s="22">
        <f t="shared" si="0"/>
        <v>0.22538068557660673</v>
      </c>
      <c r="U69" s="17">
        <v>18207758</v>
      </c>
      <c r="V69" s="22">
        <f t="shared" si="1"/>
        <v>0.22538068557660673</v>
      </c>
      <c r="W69" s="17">
        <v>18207758</v>
      </c>
    </row>
    <row r="70" spans="1:23" x14ac:dyDescent="0.25">
      <c r="A70" s="14" t="s">
        <v>157</v>
      </c>
      <c r="B70" s="15" t="s">
        <v>22</v>
      </c>
      <c r="C70" s="15" t="s">
        <v>29</v>
      </c>
      <c r="D70" s="15" t="s">
        <v>24</v>
      </c>
      <c r="E70" s="15" t="s">
        <v>32</v>
      </c>
      <c r="F70" s="15" t="s">
        <v>23</v>
      </c>
      <c r="G70" s="15" t="s">
        <v>158</v>
      </c>
      <c r="H70" s="15"/>
      <c r="I70" s="15" t="s">
        <v>25</v>
      </c>
      <c r="J70" s="15" t="s">
        <v>26</v>
      </c>
      <c r="K70" s="16" t="s">
        <v>159</v>
      </c>
      <c r="L70" s="17">
        <v>176421574</v>
      </c>
      <c r="M70" s="17">
        <v>2750000</v>
      </c>
      <c r="N70" s="17">
        <v>65840000</v>
      </c>
      <c r="O70" s="17">
        <v>113331574</v>
      </c>
      <c r="P70" s="17">
        <v>0</v>
      </c>
      <c r="Q70" s="17">
        <v>17627254</v>
      </c>
      <c r="R70" s="17">
        <v>95704320</v>
      </c>
      <c r="S70" s="17">
        <v>0</v>
      </c>
      <c r="T70" s="22">
        <f t="shared" si="0"/>
        <v>0</v>
      </c>
      <c r="U70" s="17">
        <v>0</v>
      </c>
      <c r="V70" s="22">
        <f t="shared" si="1"/>
        <v>0</v>
      </c>
      <c r="W70" s="17">
        <v>0</v>
      </c>
    </row>
    <row r="71" spans="1:23" s="2" customFormat="1" ht="21" x14ac:dyDescent="0.25">
      <c r="A71" s="3" t="s">
        <v>365</v>
      </c>
      <c r="B71" s="4"/>
      <c r="C71" s="4"/>
      <c r="D71" s="4"/>
      <c r="E71" s="4"/>
      <c r="F71" s="4" t="s">
        <v>348</v>
      </c>
      <c r="G71" s="4"/>
      <c r="H71" s="4"/>
      <c r="I71" s="4"/>
      <c r="J71" s="4"/>
      <c r="K71" s="5" t="s">
        <v>366</v>
      </c>
      <c r="L71" s="18">
        <f t="shared" ref="L71:S71" si="3">SUBTOTAL(9,L62:L70)</f>
        <v>1131121325</v>
      </c>
      <c r="M71" s="18">
        <f t="shared" si="3"/>
        <v>610762165</v>
      </c>
      <c r="N71" s="18">
        <f t="shared" si="3"/>
        <v>601957134</v>
      </c>
      <c r="O71" s="18">
        <f t="shared" si="3"/>
        <v>1139926356</v>
      </c>
      <c r="P71" s="18">
        <f t="shared" si="3"/>
        <v>0</v>
      </c>
      <c r="Q71" s="18">
        <f t="shared" si="3"/>
        <v>115226794</v>
      </c>
      <c r="R71" s="18">
        <f t="shared" si="3"/>
        <v>1024699562</v>
      </c>
      <c r="S71" s="18">
        <f t="shared" si="3"/>
        <v>66922266</v>
      </c>
      <c r="T71" s="23">
        <f t="shared" ref="T71:T134" si="4">+S71/O71</f>
        <v>5.8707534611999096E-2</v>
      </c>
      <c r="U71" s="18">
        <f>SUBTOTAL(9,U62:U70)</f>
        <v>24222426</v>
      </c>
      <c r="V71" s="23">
        <f t="shared" ref="V71:V134" si="5">+U71/O71</f>
        <v>2.1249114798079113E-2</v>
      </c>
      <c r="W71" s="18">
        <f>SUBTOTAL(9,W62:W70)</f>
        <v>24222426</v>
      </c>
    </row>
    <row r="72" spans="1:23" ht="22.5" x14ac:dyDescent="0.25">
      <c r="A72" s="14" t="s">
        <v>160</v>
      </c>
      <c r="B72" s="15" t="s">
        <v>22</v>
      </c>
      <c r="C72" s="15" t="s">
        <v>29</v>
      </c>
      <c r="D72" s="15" t="s">
        <v>24</v>
      </c>
      <c r="E72" s="15" t="s">
        <v>32</v>
      </c>
      <c r="F72" s="15" t="s">
        <v>29</v>
      </c>
      <c r="G72" s="15" t="s">
        <v>23</v>
      </c>
      <c r="H72" s="15"/>
      <c r="I72" s="15" t="s">
        <v>25</v>
      </c>
      <c r="J72" s="15" t="s">
        <v>26</v>
      </c>
      <c r="K72" s="16" t="s">
        <v>161</v>
      </c>
      <c r="L72" s="17">
        <v>12300000</v>
      </c>
      <c r="M72" s="17">
        <v>11600000</v>
      </c>
      <c r="N72" s="17">
        <v>6200000</v>
      </c>
      <c r="O72" s="17">
        <v>17700000</v>
      </c>
      <c r="P72" s="17">
        <v>0</v>
      </c>
      <c r="Q72" s="17">
        <v>6000000</v>
      </c>
      <c r="R72" s="17">
        <v>11700000</v>
      </c>
      <c r="S72" s="17">
        <v>0</v>
      </c>
      <c r="T72" s="22">
        <f t="shared" si="4"/>
        <v>0</v>
      </c>
      <c r="U72" s="17">
        <v>0</v>
      </c>
      <c r="V72" s="22">
        <f t="shared" si="5"/>
        <v>0</v>
      </c>
      <c r="W72" s="17">
        <v>0</v>
      </c>
    </row>
    <row r="73" spans="1:23" x14ac:dyDescent="0.25">
      <c r="A73" s="14" t="s">
        <v>162</v>
      </c>
      <c r="B73" s="15" t="s">
        <v>22</v>
      </c>
      <c r="C73" s="15" t="s">
        <v>29</v>
      </c>
      <c r="D73" s="15" t="s">
        <v>24</v>
      </c>
      <c r="E73" s="15" t="s">
        <v>32</v>
      </c>
      <c r="F73" s="15" t="s">
        <v>29</v>
      </c>
      <c r="G73" s="15" t="s">
        <v>29</v>
      </c>
      <c r="H73" s="15"/>
      <c r="I73" s="15" t="s">
        <v>25</v>
      </c>
      <c r="J73" s="15" t="s">
        <v>26</v>
      </c>
      <c r="K73" s="16" t="s">
        <v>163</v>
      </c>
      <c r="L73" s="17">
        <v>622910461</v>
      </c>
      <c r="M73" s="17">
        <v>166601482</v>
      </c>
      <c r="N73" s="17">
        <v>11785896</v>
      </c>
      <c r="O73" s="17">
        <v>777726047</v>
      </c>
      <c r="P73" s="17">
        <v>0</v>
      </c>
      <c r="Q73" s="17">
        <v>529894372</v>
      </c>
      <c r="R73" s="17">
        <v>247831675</v>
      </c>
      <c r="S73" s="17">
        <v>501028810</v>
      </c>
      <c r="T73" s="22">
        <f t="shared" si="4"/>
        <v>0.64422274647051903</v>
      </c>
      <c r="U73" s="17">
        <v>115906744</v>
      </c>
      <c r="V73" s="22">
        <f t="shared" si="5"/>
        <v>0.14903286889657175</v>
      </c>
      <c r="W73" s="17">
        <v>97907994</v>
      </c>
    </row>
    <row r="74" spans="1:23" s="2" customFormat="1" ht="21" x14ac:dyDescent="0.25">
      <c r="A74" s="3" t="s">
        <v>367</v>
      </c>
      <c r="B74" s="4"/>
      <c r="C74" s="4"/>
      <c r="D74" s="4"/>
      <c r="E74" s="4"/>
      <c r="F74" s="4" t="s">
        <v>349</v>
      </c>
      <c r="G74" s="4"/>
      <c r="H74" s="4"/>
      <c r="I74" s="4"/>
      <c r="J74" s="4"/>
      <c r="K74" s="5" t="s">
        <v>368</v>
      </c>
      <c r="L74" s="18">
        <f t="shared" ref="L74:S74" si="6">SUBTOTAL(9,L72:L73)</f>
        <v>635210461</v>
      </c>
      <c r="M74" s="18">
        <f t="shared" si="6"/>
        <v>178201482</v>
      </c>
      <c r="N74" s="18">
        <f t="shared" si="6"/>
        <v>17985896</v>
      </c>
      <c r="O74" s="18">
        <f t="shared" si="6"/>
        <v>795426047</v>
      </c>
      <c r="P74" s="18">
        <f t="shared" si="6"/>
        <v>0</v>
      </c>
      <c r="Q74" s="18">
        <f t="shared" si="6"/>
        <v>535894372</v>
      </c>
      <c r="R74" s="18">
        <f t="shared" si="6"/>
        <v>259531675</v>
      </c>
      <c r="S74" s="18">
        <f t="shared" si="6"/>
        <v>501028810</v>
      </c>
      <c r="T74" s="23">
        <f t="shared" si="4"/>
        <v>0.62988735645464722</v>
      </c>
      <c r="U74" s="18">
        <f>SUBTOTAL(9,U72:U73)</f>
        <v>115906744</v>
      </c>
      <c r="V74" s="23">
        <f t="shared" si="5"/>
        <v>0.14571655584720877</v>
      </c>
      <c r="W74" s="18">
        <f>SUBTOTAL(9,W72:W73)</f>
        <v>97907994</v>
      </c>
    </row>
    <row r="75" spans="1:23" x14ac:dyDescent="0.25">
      <c r="A75" s="14" t="s">
        <v>164</v>
      </c>
      <c r="B75" s="15" t="s">
        <v>22</v>
      </c>
      <c r="C75" s="15" t="s">
        <v>29</v>
      </c>
      <c r="D75" s="15" t="s">
        <v>24</v>
      </c>
      <c r="E75" s="15" t="s">
        <v>32</v>
      </c>
      <c r="F75" s="15" t="s">
        <v>87</v>
      </c>
      <c r="G75" s="15" t="s">
        <v>23</v>
      </c>
      <c r="H75" s="15"/>
      <c r="I75" s="15" t="s">
        <v>25</v>
      </c>
      <c r="J75" s="15" t="s">
        <v>26</v>
      </c>
      <c r="K75" s="16" t="s">
        <v>165</v>
      </c>
      <c r="L75" s="17">
        <v>14000000</v>
      </c>
      <c r="M75" s="17">
        <v>20000000</v>
      </c>
      <c r="N75" s="17">
        <v>0</v>
      </c>
      <c r="O75" s="17">
        <v>34000000</v>
      </c>
      <c r="P75" s="17">
        <v>0</v>
      </c>
      <c r="Q75" s="17">
        <v>0</v>
      </c>
      <c r="R75" s="17">
        <v>34000000</v>
      </c>
      <c r="S75" s="17">
        <v>0</v>
      </c>
      <c r="T75" s="22">
        <f t="shared" si="4"/>
        <v>0</v>
      </c>
      <c r="U75" s="17">
        <v>0</v>
      </c>
      <c r="V75" s="22">
        <f t="shared" si="5"/>
        <v>0</v>
      </c>
      <c r="W75" s="17">
        <v>0</v>
      </c>
    </row>
    <row r="76" spans="1:23" x14ac:dyDescent="0.25">
      <c r="A76" s="14" t="s">
        <v>166</v>
      </c>
      <c r="B76" s="15" t="s">
        <v>22</v>
      </c>
      <c r="C76" s="15" t="s">
        <v>29</v>
      </c>
      <c r="D76" s="15" t="s">
        <v>24</v>
      </c>
      <c r="E76" s="15" t="s">
        <v>32</v>
      </c>
      <c r="F76" s="15" t="s">
        <v>87</v>
      </c>
      <c r="G76" s="15" t="s">
        <v>87</v>
      </c>
      <c r="H76" s="15"/>
      <c r="I76" s="15" t="s">
        <v>25</v>
      </c>
      <c r="J76" s="15" t="s">
        <v>26</v>
      </c>
      <c r="K76" s="16" t="s">
        <v>167</v>
      </c>
      <c r="L76" s="17">
        <v>200000000</v>
      </c>
      <c r="M76" s="17">
        <v>0</v>
      </c>
      <c r="N76" s="17">
        <v>200000000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22">
        <v>0</v>
      </c>
      <c r="U76" s="17">
        <v>0</v>
      </c>
      <c r="V76" s="22">
        <v>0</v>
      </c>
      <c r="W76" s="17">
        <v>0</v>
      </c>
    </row>
    <row r="77" spans="1:23" ht="22.5" x14ac:dyDescent="0.25">
      <c r="A77" s="14" t="s">
        <v>168</v>
      </c>
      <c r="B77" s="15" t="s">
        <v>22</v>
      </c>
      <c r="C77" s="15" t="s">
        <v>29</v>
      </c>
      <c r="D77" s="15" t="s">
        <v>24</v>
      </c>
      <c r="E77" s="15" t="s">
        <v>32</v>
      </c>
      <c r="F77" s="15" t="s">
        <v>87</v>
      </c>
      <c r="G77" s="15" t="s">
        <v>32</v>
      </c>
      <c r="H77" s="15"/>
      <c r="I77" s="15" t="s">
        <v>25</v>
      </c>
      <c r="J77" s="15" t="s">
        <v>26</v>
      </c>
      <c r="K77" s="16" t="s">
        <v>169</v>
      </c>
      <c r="L77" s="17">
        <v>200000000</v>
      </c>
      <c r="M77" s="17">
        <v>0</v>
      </c>
      <c r="N77" s="17">
        <v>0</v>
      </c>
      <c r="O77" s="17">
        <v>200000000</v>
      </c>
      <c r="P77" s="17">
        <v>0</v>
      </c>
      <c r="Q77" s="17">
        <v>199021466</v>
      </c>
      <c r="R77" s="17">
        <v>978534</v>
      </c>
      <c r="S77" s="17">
        <v>199021466</v>
      </c>
      <c r="T77" s="22">
        <f t="shared" si="4"/>
        <v>0.99510732999999996</v>
      </c>
      <c r="U77" s="17">
        <v>0</v>
      </c>
      <c r="V77" s="22">
        <f t="shared" si="5"/>
        <v>0</v>
      </c>
      <c r="W77" s="17">
        <v>0</v>
      </c>
    </row>
    <row r="78" spans="1:23" s="2" customFormat="1" ht="21" x14ac:dyDescent="0.25">
      <c r="A78" s="3" t="s">
        <v>369</v>
      </c>
      <c r="B78" s="4"/>
      <c r="C78" s="4"/>
      <c r="D78" s="4"/>
      <c r="E78" s="4"/>
      <c r="F78" s="4" t="s">
        <v>350</v>
      </c>
      <c r="G78" s="4"/>
      <c r="H78" s="4"/>
      <c r="I78" s="4"/>
      <c r="J78" s="4"/>
      <c r="K78" s="6" t="s">
        <v>370</v>
      </c>
      <c r="L78" s="18">
        <f t="shared" ref="L78:S78" si="7">SUBTOTAL(9,L75:L77)</f>
        <v>414000000</v>
      </c>
      <c r="M78" s="18">
        <f t="shared" si="7"/>
        <v>20000000</v>
      </c>
      <c r="N78" s="18">
        <f t="shared" si="7"/>
        <v>200000000</v>
      </c>
      <c r="O78" s="18">
        <f t="shared" si="7"/>
        <v>234000000</v>
      </c>
      <c r="P78" s="18">
        <f t="shared" si="7"/>
        <v>0</v>
      </c>
      <c r="Q78" s="18">
        <f t="shared" si="7"/>
        <v>199021466</v>
      </c>
      <c r="R78" s="18">
        <f t="shared" si="7"/>
        <v>34978534</v>
      </c>
      <c r="S78" s="18">
        <f t="shared" si="7"/>
        <v>199021466</v>
      </c>
      <c r="T78" s="23">
        <f t="shared" si="4"/>
        <v>0.85051908547008548</v>
      </c>
      <c r="U78" s="18">
        <f>SUBTOTAL(9,U75:U77)</f>
        <v>0</v>
      </c>
      <c r="V78" s="23">
        <f t="shared" si="5"/>
        <v>0</v>
      </c>
      <c r="W78" s="18">
        <f>SUBTOTAL(9,W75:W77)</f>
        <v>0</v>
      </c>
    </row>
    <row r="79" spans="1:23" x14ac:dyDescent="0.25">
      <c r="A79" s="14" t="s">
        <v>170</v>
      </c>
      <c r="B79" s="15" t="s">
        <v>22</v>
      </c>
      <c r="C79" s="15" t="s">
        <v>29</v>
      </c>
      <c r="D79" s="15" t="s">
        <v>24</v>
      </c>
      <c r="E79" s="15" t="s">
        <v>32</v>
      </c>
      <c r="F79" s="15" t="s">
        <v>32</v>
      </c>
      <c r="G79" s="15" t="s">
        <v>23</v>
      </c>
      <c r="H79" s="15"/>
      <c r="I79" s="15" t="s">
        <v>25</v>
      </c>
      <c r="J79" s="15" t="s">
        <v>26</v>
      </c>
      <c r="K79" s="16" t="s">
        <v>171</v>
      </c>
      <c r="L79" s="17">
        <v>9772974493</v>
      </c>
      <c r="M79" s="17">
        <v>158000000</v>
      </c>
      <c r="N79" s="17">
        <v>221170403</v>
      </c>
      <c r="O79" s="17">
        <v>9709804090</v>
      </c>
      <c r="P79" s="17">
        <v>0</v>
      </c>
      <c r="Q79" s="17">
        <v>8673844802</v>
      </c>
      <c r="R79" s="17">
        <v>1035959288</v>
      </c>
      <c r="S79" s="17">
        <v>8051081802</v>
      </c>
      <c r="T79" s="22">
        <f t="shared" si="4"/>
        <v>0.82917036506346242</v>
      </c>
      <c r="U79" s="17">
        <v>2616507034</v>
      </c>
      <c r="V79" s="22">
        <f t="shared" si="5"/>
        <v>0.26947063089508738</v>
      </c>
      <c r="W79" s="17">
        <v>2498104271</v>
      </c>
    </row>
    <row r="80" spans="1:23" x14ac:dyDescent="0.25">
      <c r="A80" s="14" t="s">
        <v>172</v>
      </c>
      <c r="B80" s="15" t="s">
        <v>22</v>
      </c>
      <c r="C80" s="15" t="s">
        <v>29</v>
      </c>
      <c r="D80" s="15" t="s">
        <v>24</v>
      </c>
      <c r="E80" s="15" t="s">
        <v>32</v>
      </c>
      <c r="F80" s="15" t="s">
        <v>32</v>
      </c>
      <c r="G80" s="15" t="s">
        <v>29</v>
      </c>
      <c r="H80" s="15"/>
      <c r="I80" s="15" t="s">
        <v>25</v>
      </c>
      <c r="J80" s="15" t="s">
        <v>26</v>
      </c>
      <c r="K80" s="16" t="s">
        <v>173</v>
      </c>
      <c r="L80" s="17">
        <v>1803610325</v>
      </c>
      <c r="M80" s="17">
        <v>0</v>
      </c>
      <c r="N80" s="17">
        <v>530597948</v>
      </c>
      <c r="O80" s="17">
        <v>1273012377</v>
      </c>
      <c r="P80" s="17">
        <v>0</v>
      </c>
      <c r="Q80" s="17">
        <v>753759565</v>
      </c>
      <c r="R80" s="17">
        <v>519252812</v>
      </c>
      <c r="S80" s="17">
        <v>259108499</v>
      </c>
      <c r="T80" s="22">
        <f t="shared" si="4"/>
        <v>0.20353965419457976</v>
      </c>
      <c r="U80" s="17">
        <v>75844410</v>
      </c>
      <c r="V80" s="22">
        <f t="shared" si="5"/>
        <v>5.9578690176395672E-2</v>
      </c>
      <c r="W80" s="17">
        <v>70817410</v>
      </c>
    </row>
    <row r="81" spans="1:23" ht="22.5" x14ac:dyDescent="0.25">
      <c r="A81" s="14" t="s">
        <v>174</v>
      </c>
      <c r="B81" s="15" t="s">
        <v>22</v>
      </c>
      <c r="C81" s="15" t="s">
        <v>29</v>
      </c>
      <c r="D81" s="15" t="s">
        <v>24</v>
      </c>
      <c r="E81" s="15" t="s">
        <v>32</v>
      </c>
      <c r="F81" s="15" t="s">
        <v>32</v>
      </c>
      <c r="G81" s="15" t="s">
        <v>87</v>
      </c>
      <c r="H81" s="15"/>
      <c r="I81" s="15" t="s">
        <v>25</v>
      </c>
      <c r="J81" s="15" t="s">
        <v>26</v>
      </c>
      <c r="K81" s="16" t="s">
        <v>175</v>
      </c>
      <c r="L81" s="17">
        <v>78000000</v>
      </c>
      <c r="M81" s="17">
        <v>43500000</v>
      </c>
      <c r="N81" s="17">
        <v>9500000</v>
      </c>
      <c r="O81" s="17">
        <v>112000000</v>
      </c>
      <c r="P81" s="17">
        <v>0</v>
      </c>
      <c r="Q81" s="17">
        <v>3000000</v>
      </c>
      <c r="R81" s="17">
        <v>109000000</v>
      </c>
      <c r="S81" s="17">
        <v>2951200</v>
      </c>
      <c r="T81" s="22">
        <f t="shared" si="4"/>
        <v>2.6349999999999998E-2</v>
      </c>
      <c r="U81" s="17">
        <v>2951200</v>
      </c>
      <c r="V81" s="22">
        <f t="shared" si="5"/>
        <v>2.6349999999999998E-2</v>
      </c>
      <c r="W81" s="17">
        <v>2951200</v>
      </c>
    </row>
    <row r="82" spans="1:23" x14ac:dyDescent="0.25">
      <c r="A82" s="14" t="s">
        <v>176</v>
      </c>
      <c r="B82" s="15" t="s">
        <v>22</v>
      </c>
      <c r="C82" s="15" t="s">
        <v>29</v>
      </c>
      <c r="D82" s="15" t="s">
        <v>24</v>
      </c>
      <c r="E82" s="15" t="s">
        <v>32</v>
      </c>
      <c r="F82" s="15" t="s">
        <v>32</v>
      </c>
      <c r="G82" s="15" t="s">
        <v>107</v>
      </c>
      <c r="H82" s="15"/>
      <c r="I82" s="15" t="s">
        <v>25</v>
      </c>
      <c r="J82" s="15" t="s">
        <v>26</v>
      </c>
      <c r="K82" s="16" t="s">
        <v>177</v>
      </c>
      <c r="L82" s="17">
        <v>735505324</v>
      </c>
      <c r="M82" s="17">
        <v>16060268</v>
      </c>
      <c r="N82" s="17">
        <v>45442720</v>
      </c>
      <c r="O82" s="17">
        <v>706122872</v>
      </c>
      <c r="P82" s="17">
        <v>0</v>
      </c>
      <c r="Q82" s="17">
        <v>656861120</v>
      </c>
      <c r="R82" s="17">
        <v>49261752</v>
      </c>
      <c r="S82" s="17">
        <v>574594620</v>
      </c>
      <c r="T82" s="22">
        <f t="shared" si="4"/>
        <v>0.81373177783143669</v>
      </c>
      <c r="U82" s="17">
        <v>228927974</v>
      </c>
      <c r="V82" s="22">
        <f t="shared" si="5"/>
        <v>0.32420416202011937</v>
      </c>
      <c r="W82" s="17">
        <v>155983827</v>
      </c>
    </row>
    <row r="83" spans="1:23" x14ac:dyDescent="0.25">
      <c r="A83" s="14" t="s">
        <v>178</v>
      </c>
      <c r="B83" s="15" t="s">
        <v>22</v>
      </c>
      <c r="C83" s="15" t="s">
        <v>29</v>
      </c>
      <c r="D83" s="15" t="s">
        <v>24</v>
      </c>
      <c r="E83" s="15" t="s">
        <v>32</v>
      </c>
      <c r="F83" s="15" t="s">
        <v>32</v>
      </c>
      <c r="G83" s="15" t="s">
        <v>86</v>
      </c>
      <c r="H83" s="15"/>
      <c r="I83" s="15" t="s">
        <v>25</v>
      </c>
      <c r="J83" s="15" t="s">
        <v>26</v>
      </c>
      <c r="K83" s="16" t="s">
        <v>179</v>
      </c>
      <c r="L83" s="17">
        <v>547677014</v>
      </c>
      <c r="M83" s="17">
        <v>14390096</v>
      </c>
      <c r="N83" s="17">
        <v>532679</v>
      </c>
      <c r="O83" s="17">
        <v>561534431</v>
      </c>
      <c r="P83" s="17">
        <v>0</v>
      </c>
      <c r="Q83" s="17">
        <v>545265240</v>
      </c>
      <c r="R83" s="17">
        <v>16269191</v>
      </c>
      <c r="S83" s="17">
        <v>520435191</v>
      </c>
      <c r="T83" s="22">
        <f t="shared" si="4"/>
        <v>0.92680904726214375</v>
      </c>
      <c r="U83" s="17">
        <v>171773550</v>
      </c>
      <c r="V83" s="22">
        <f t="shared" si="5"/>
        <v>0.3059002983914979</v>
      </c>
      <c r="W83" s="17">
        <v>171773550</v>
      </c>
    </row>
    <row r="84" spans="1:23" ht="22.5" x14ac:dyDescent="0.25">
      <c r="A84" s="14" t="s">
        <v>180</v>
      </c>
      <c r="B84" s="15" t="s">
        <v>22</v>
      </c>
      <c r="C84" s="15" t="s">
        <v>29</v>
      </c>
      <c r="D84" s="15" t="s">
        <v>24</v>
      </c>
      <c r="E84" s="15" t="s">
        <v>32</v>
      </c>
      <c r="F84" s="15" t="s">
        <v>32</v>
      </c>
      <c r="G84" s="15" t="s">
        <v>47</v>
      </c>
      <c r="H84" s="15"/>
      <c r="I84" s="15" t="s">
        <v>25</v>
      </c>
      <c r="J84" s="15" t="s">
        <v>26</v>
      </c>
      <c r="K84" s="16" t="s">
        <v>181</v>
      </c>
      <c r="L84" s="17">
        <v>626000000</v>
      </c>
      <c r="M84" s="17">
        <v>587004340</v>
      </c>
      <c r="N84" s="17">
        <v>73000000</v>
      </c>
      <c r="O84" s="17">
        <v>1140004340</v>
      </c>
      <c r="P84" s="17">
        <v>0</v>
      </c>
      <c r="Q84" s="17">
        <v>1115050113</v>
      </c>
      <c r="R84" s="17">
        <v>24954227</v>
      </c>
      <c r="S84" s="17">
        <v>1104050113</v>
      </c>
      <c r="T84" s="22">
        <f t="shared" si="4"/>
        <v>0.96846132445425603</v>
      </c>
      <c r="U84" s="17">
        <v>0</v>
      </c>
      <c r="V84" s="22">
        <f t="shared" si="5"/>
        <v>0</v>
      </c>
      <c r="W84" s="17">
        <v>0</v>
      </c>
    </row>
    <row r="85" spans="1:23" ht="22.5" x14ac:dyDescent="0.25">
      <c r="A85" s="14" t="s">
        <v>182</v>
      </c>
      <c r="B85" s="15" t="s">
        <v>22</v>
      </c>
      <c r="C85" s="15" t="s">
        <v>29</v>
      </c>
      <c r="D85" s="15" t="s">
        <v>24</v>
      </c>
      <c r="E85" s="15" t="s">
        <v>32</v>
      </c>
      <c r="F85" s="15" t="s">
        <v>32</v>
      </c>
      <c r="G85" s="15" t="s">
        <v>50</v>
      </c>
      <c r="H85" s="15"/>
      <c r="I85" s="15" t="s">
        <v>25</v>
      </c>
      <c r="J85" s="15" t="s">
        <v>26</v>
      </c>
      <c r="K85" s="16" t="s">
        <v>183</v>
      </c>
      <c r="L85" s="17">
        <v>7002760</v>
      </c>
      <c r="M85" s="17">
        <v>0</v>
      </c>
      <c r="N85" s="17">
        <v>0</v>
      </c>
      <c r="O85" s="17">
        <v>7002760</v>
      </c>
      <c r="P85" s="17">
        <v>0</v>
      </c>
      <c r="Q85" s="17">
        <v>3234500</v>
      </c>
      <c r="R85" s="17">
        <v>3768260</v>
      </c>
      <c r="S85" s="17">
        <v>3234500</v>
      </c>
      <c r="T85" s="22">
        <f t="shared" si="4"/>
        <v>0.46188931221404134</v>
      </c>
      <c r="U85" s="17">
        <v>3234500</v>
      </c>
      <c r="V85" s="22">
        <f t="shared" si="5"/>
        <v>0.46188931221404134</v>
      </c>
      <c r="W85" s="17">
        <v>3234500</v>
      </c>
    </row>
    <row r="86" spans="1:23" ht="22.5" x14ac:dyDescent="0.25">
      <c r="A86" s="14" t="s">
        <v>184</v>
      </c>
      <c r="B86" s="15" t="s">
        <v>22</v>
      </c>
      <c r="C86" s="15" t="s">
        <v>29</v>
      </c>
      <c r="D86" s="15" t="s">
        <v>24</v>
      </c>
      <c r="E86" s="15" t="s">
        <v>32</v>
      </c>
      <c r="F86" s="15" t="s">
        <v>32</v>
      </c>
      <c r="G86" s="15" t="s">
        <v>56</v>
      </c>
      <c r="H86" s="15"/>
      <c r="I86" s="15" t="s">
        <v>25</v>
      </c>
      <c r="J86" s="15" t="s">
        <v>26</v>
      </c>
      <c r="K86" s="16" t="s">
        <v>185</v>
      </c>
      <c r="L86" s="17">
        <v>14921404473</v>
      </c>
      <c r="M86" s="17">
        <v>70000000</v>
      </c>
      <c r="N86" s="17">
        <v>350593733</v>
      </c>
      <c r="O86" s="17">
        <v>14640810740</v>
      </c>
      <c r="P86" s="17">
        <v>0</v>
      </c>
      <c r="Q86" s="17">
        <v>14066803082.98</v>
      </c>
      <c r="R86" s="17">
        <v>574007657.01999998</v>
      </c>
      <c r="S86" s="17">
        <v>13697726735.4</v>
      </c>
      <c r="T86" s="22">
        <f t="shared" si="4"/>
        <v>0.93558526086103888</v>
      </c>
      <c r="U86" s="17">
        <v>8579756574.8299999</v>
      </c>
      <c r="V86" s="22">
        <f t="shared" si="5"/>
        <v>0.58601649370340814</v>
      </c>
      <c r="W86" s="17">
        <v>8248612634.0500002</v>
      </c>
    </row>
    <row r="87" spans="1:23" x14ac:dyDescent="0.25">
      <c r="A87" s="14" t="s">
        <v>186</v>
      </c>
      <c r="B87" s="15" t="s">
        <v>22</v>
      </c>
      <c r="C87" s="15" t="s">
        <v>29</v>
      </c>
      <c r="D87" s="15" t="s">
        <v>24</v>
      </c>
      <c r="E87" s="15" t="s">
        <v>32</v>
      </c>
      <c r="F87" s="15" t="s">
        <v>32</v>
      </c>
      <c r="G87" s="15" t="s">
        <v>62</v>
      </c>
      <c r="H87" s="15"/>
      <c r="I87" s="15" t="s">
        <v>25</v>
      </c>
      <c r="J87" s="15" t="s">
        <v>26</v>
      </c>
      <c r="K87" s="16" t="s">
        <v>187</v>
      </c>
      <c r="L87" s="17">
        <v>74039400</v>
      </c>
      <c r="M87" s="17">
        <v>12390000</v>
      </c>
      <c r="N87" s="17">
        <v>0</v>
      </c>
      <c r="O87" s="17">
        <v>86429400</v>
      </c>
      <c r="P87" s="17">
        <v>0</v>
      </c>
      <c r="Q87" s="17">
        <v>83424738</v>
      </c>
      <c r="R87" s="17">
        <v>3004662</v>
      </c>
      <c r="S87" s="17">
        <v>68870838</v>
      </c>
      <c r="T87" s="22">
        <f t="shared" si="4"/>
        <v>0.79684503189886779</v>
      </c>
      <c r="U87" s="17">
        <v>48469921</v>
      </c>
      <c r="V87" s="22">
        <f t="shared" si="5"/>
        <v>0.56080362700655106</v>
      </c>
      <c r="W87" s="17">
        <v>48469921</v>
      </c>
    </row>
    <row r="88" spans="1:23" ht="22.5" x14ac:dyDescent="0.25">
      <c r="A88" s="14" t="s">
        <v>188</v>
      </c>
      <c r="B88" s="15" t="s">
        <v>22</v>
      </c>
      <c r="C88" s="15" t="s">
        <v>29</v>
      </c>
      <c r="D88" s="15" t="s">
        <v>24</v>
      </c>
      <c r="E88" s="15" t="s">
        <v>32</v>
      </c>
      <c r="F88" s="15" t="s">
        <v>32</v>
      </c>
      <c r="G88" s="15" t="s">
        <v>189</v>
      </c>
      <c r="H88" s="15"/>
      <c r="I88" s="15" t="s">
        <v>25</v>
      </c>
      <c r="J88" s="15" t="s">
        <v>26</v>
      </c>
      <c r="K88" s="16" t="s">
        <v>190</v>
      </c>
      <c r="L88" s="17">
        <v>27776158</v>
      </c>
      <c r="M88" s="17">
        <v>11211984</v>
      </c>
      <c r="N88" s="17">
        <v>0</v>
      </c>
      <c r="O88" s="17">
        <v>38988142</v>
      </c>
      <c r="P88" s="17">
        <v>0</v>
      </c>
      <c r="Q88" s="17">
        <v>37070661</v>
      </c>
      <c r="R88" s="17">
        <v>1917481</v>
      </c>
      <c r="S88" s="17">
        <v>21580661</v>
      </c>
      <c r="T88" s="22">
        <f t="shared" si="4"/>
        <v>0.55351858008519617</v>
      </c>
      <c r="U88" s="17">
        <v>18824361</v>
      </c>
      <c r="V88" s="22">
        <f t="shared" si="5"/>
        <v>0.48282272594575038</v>
      </c>
      <c r="W88" s="17">
        <v>18824361</v>
      </c>
    </row>
    <row r="89" spans="1:23" x14ac:dyDescent="0.25">
      <c r="A89" s="14" t="s">
        <v>191</v>
      </c>
      <c r="B89" s="15" t="s">
        <v>22</v>
      </c>
      <c r="C89" s="15" t="s">
        <v>29</v>
      </c>
      <c r="D89" s="15" t="s">
        <v>24</v>
      </c>
      <c r="E89" s="15" t="s">
        <v>32</v>
      </c>
      <c r="F89" s="15" t="s">
        <v>32</v>
      </c>
      <c r="G89" s="15" t="s">
        <v>192</v>
      </c>
      <c r="H89" s="15"/>
      <c r="I89" s="15" t="s">
        <v>25</v>
      </c>
      <c r="J89" s="15" t="s">
        <v>26</v>
      </c>
      <c r="K89" s="16" t="s">
        <v>193</v>
      </c>
      <c r="L89" s="17">
        <v>675402381</v>
      </c>
      <c r="M89" s="17">
        <v>124129681</v>
      </c>
      <c r="N89" s="17">
        <v>18347622</v>
      </c>
      <c r="O89" s="17">
        <v>781184440</v>
      </c>
      <c r="P89" s="17">
        <v>0</v>
      </c>
      <c r="Q89" s="17">
        <v>652297579.99000001</v>
      </c>
      <c r="R89" s="17">
        <v>128886860.01000001</v>
      </c>
      <c r="S89" s="17">
        <v>517776615.99000001</v>
      </c>
      <c r="T89" s="22">
        <f t="shared" si="4"/>
        <v>0.66280968933533801</v>
      </c>
      <c r="U89" s="17">
        <v>245830486.99000001</v>
      </c>
      <c r="V89" s="22">
        <f t="shared" si="5"/>
        <v>0.31468943107724984</v>
      </c>
      <c r="W89" s="17">
        <v>245830486.99000001</v>
      </c>
    </row>
    <row r="90" spans="1:23" ht="22.5" x14ac:dyDescent="0.25">
      <c r="A90" s="14" t="s">
        <v>194</v>
      </c>
      <c r="B90" s="15" t="s">
        <v>22</v>
      </c>
      <c r="C90" s="15" t="s">
        <v>29</v>
      </c>
      <c r="D90" s="15" t="s">
        <v>24</v>
      </c>
      <c r="E90" s="15" t="s">
        <v>32</v>
      </c>
      <c r="F90" s="15" t="s">
        <v>32</v>
      </c>
      <c r="G90" s="15" t="s">
        <v>153</v>
      </c>
      <c r="H90" s="15"/>
      <c r="I90" s="15" t="s">
        <v>25</v>
      </c>
      <c r="J90" s="15" t="s">
        <v>26</v>
      </c>
      <c r="K90" s="16" t="s">
        <v>195</v>
      </c>
      <c r="L90" s="17">
        <v>1979976152</v>
      </c>
      <c r="M90" s="17">
        <v>177380000</v>
      </c>
      <c r="N90" s="17">
        <v>63741290</v>
      </c>
      <c r="O90" s="17">
        <v>2093614862</v>
      </c>
      <c r="P90" s="17">
        <v>0</v>
      </c>
      <c r="Q90" s="17">
        <v>1381202552.03</v>
      </c>
      <c r="R90" s="17">
        <v>712412309.97000003</v>
      </c>
      <c r="S90" s="17">
        <v>911067853.02999997</v>
      </c>
      <c r="T90" s="22">
        <f t="shared" si="4"/>
        <v>0.43516497210937355</v>
      </c>
      <c r="U90" s="17">
        <v>225387037.83000001</v>
      </c>
      <c r="V90" s="22">
        <f t="shared" si="5"/>
        <v>0.10765448885603106</v>
      </c>
      <c r="W90" s="17">
        <v>225387037.83000001</v>
      </c>
    </row>
    <row r="91" spans="1:23" s="2" customFormat="1" ht="21" x14ac:dyDescent="0.25">
      <c r="A91" s="3" t="s">
        <v>371</v>
      </c>
      <c r="B91" s="4"/>
      <c r="C91" s="4"/>
      <c r="D91" s="4"/>
      <c r="E91" s="4"/>
      <c r="F91" s="4" t="s">
        <v>351</v>
      </c>
      <c r="G91" s="4"/>
      <c r="H91" s="4"/>
      <c r="I91" s="4"/>
      <c r="J91" s="4"/>
      <c r="K91" s="6" t="s">
        <v>372</v>
      </c>
      <c r="L91" s="18">
        <f t="shared" ref="L91:S91" si="8">SUBTOTAL(9,L79:L90)</f>
        <v>31249368480</v>
      </c>
      <c r="M91" s="18">
        <f t="shared" si="8"/>
        <v>1214066369</v>
      </c>
      <c r="N91" s="18">
        <f t="shared" si="8"/>
        <v>1312926395</v>
      </c>
      <c r="O91" s="18">
        <f t="shared" si="8"/>
        <v>31150508454</v>
      </c>
      <c r="P91" s="18">
        <f t="shared" si="8"/>
        <v>0</v>
      </c>
      <c r="Q91" s="18">
        <f t="shared" si="8"/>
        <v>27971813954</v>
      </c>
      <c r="R91" s="18">
        <f t="shared" si="8"/>
        <v>3178694500</v>
      </c>
      <c r="S91" s="18">
        <f t="shared" si="8"/>
        <v>25732478628.420002</v>
      </c>
      <c r="T91" s="23">
        <f t="shared" si="4"/>
        <v>0.82606929727709544</v>
      </c>
      <c r="U91" s="18">
        <f>SUBTOTAL(9,U79:U90)</f>
        <v>12217507049.65</v>
      </c>
      <c r="V91" s="23">
        <f t="shared" si="5"/>
        <v>0.39220891266322699</v>
      </c>
      <c r="W91" s="18">
        <f>SUBTOTAL(9,W79:W90)</f>
        <v>11689989198.869999</v>
      </c>
    </row>
    <row r="92" spans="1:23" ht="22.5" x14ac:dyDescent="0.25">
      <c r="A92" s="14" t="s">
        <v>196</v>
      </c>
      <c r="B92" s="15" t="s">
        <v>22</v>
      </c>
      <c r="C92" s="15" t="s">
        <v>29</v>
      </c>
      <c r="D92" s="15" t="s">
        <v>24</v>
      </c>
      <c r="E92" s="15" t="s">
        <v>32</v>
      </c>
      <c r="F92" s="15" t="s">
        <v>37</v>
      </c>
      <c r="G92" s="15" t="s">
        <v>23</v>
      </c>
      <c r="H92" s="15"/>
      <c r="I92" s="15" t="s">
        <v>25</v>
      </c>
      <c r="J92" s="15" t="s">
        <v>26</v>
      </c>
      <c r="K92" s="16" t="s">
        <v>197</v>
      </c>
      <c r="L92" s="17">
        <v>8793719110</v>
      </c>
      <c r="M92" s="17">
        <v>372964077</v>
      </c>
      <c r="N92" s="17">
        <v>4655936489</v>
      </c>
      <c r="O92" s="17">
        <v>4510746698</v>
      </c>
      <c r="P92" s="17">
        <v>0</v>
      </c>
      <c r="Q92" s="17">
        <v>3700406087.3899999</v>
      </c>
      <c r="R92" s="17">
        <v>810340610.61000001</v>
      </c>
      <c r="S92" s="17">
        <v>3335123464.3899999</v>
      </c>
      <c r="T92" s="22">
        <f t="shared" si="4"/>
        <v>0.73937281068536731</v>
      </c>
      <c r="U92" s="17">
        <v>913779992</v>
      </c>
      <c r="V92" s="22">
        <f t="shared" si="5"/>
        <v>0.20257843172731399</v>
      </c>
      <c r="W92" s="17">
        <v>910994992</v>
      </c>
    </row>
    <row r="93" spans="1:23" ht="22.5" x14ac:dyDescent="0.25">
      <c r="A93" s="14" t="s">
        <v>196</v>
      </c>
      <c r="B93" s="15" t="s">
        <v>22</v>
      </c>
      <c r="C93" s="15" t="s">
        <v>29</v>
      </c>
      <c r="D93" s="15" t="s">
        <v>24</v>
      </c>
      <c r="E93" s="15" t="s">
        <v>32</v>
      </c>
      <c r="F93" s="15" t="s">
        <v>37</v>
      </c>
      <c r="G93" s="15" t="s">
        <v>23</v>
      </c>
      <c r="H93" s="15"/>
      <c r="I93" s="15" t="s">
        <v>59</v>
      </c>
      <c r="J93" s="15" t="s">
        <v>93</v>
      </c>
      <c r="K93" s="16" t="s">
        <v>197</v>
      </c>
      <c r="L93" s="17">
        <v>1900000000</v>
      </c>
      <c r="M93" s="17">
        <v>0</v>
      </c>
      <c r="N93" s="17">
        <v>13315521</v>
      </c>
      <c r="O93" s="17">
        <v>1886684479</v>
      </c>
      <c r="P93" s="17">
        <v>0</v>
      </c>
      <c r="Q93" s="17">
        <v>64888592</v>
      </c>
      <c r="R93" s="17">
        <v>1821795887</v>
      </c>
      <c r="S93" s="17">
        <v>55733808</v>
      </c>
      <c r="T93" s="22">
        <f t="shared" si="4"/>
        <v>2.9540608734715732E-2</v>
      </c>
      <c r="U93" s="17">
        <v>27464352</v>
      </c>
      <c r="V93" s="22">
        <f t="shared" si="5"/>
        <v>1.4556939597317799E-2</v>
      </c>
      <c r="W93" s="17">
        <v>27464352</v>
      </c>
    </row>
    <row r="94" spans="1:23" ht="22.5" x14ac:dyDescent="0.25">
      <c r="A94" s="14" t="s">
        <v>198</v>
      </c>
      <c r="B94" s="15" t="s">
        <v>22</v>
      </c>
      <c r="C94" s="15" t="s">
        <v>29</v>
      </c>
      <c r="D94" s="15" t="s">
        <v>24</v>
      </c>
      <c r="E94" s="15" t="s">
        <v>32</v>
      </c>
      <c r="F94" s="15" t="s">
        <v>37</v>
      </c>
      <c r="G94" s="15" t="s">
        <v>29</v>
      </c>
      <c r="H94" s="15"/>
      <c r="I94" s="15" t="s">
        <v>25</v>
      </c>
      <c r="J94" s="15" t="s">
        <v>26</v>
      </c>
      <c r="K94" s="16" t="s">
        <v>199</v>
      </c>
      <c r="L94" s="17">
        <v>1723333659</v>
      </c>
      <c r="M94" s="17">
        <v>652000000</v>
      </c>
      <c r="N94" s="17">
        <v>444828756</v>
      </c>
      <c r="O94" s="17">
        <v>1930504903</v>
      </c>
      <c r="P94" s="17">
        <v>0</v>
      </c>
      <c r="Q94" s="17">
        <v>977099965</v>
      </c>
      <c r="R94" s="17">
        <v>953404938</v>
      </c>
      <c r="S94" s="17">
        <v>705234851</v>
      </c>
      <c r="T94" s="22">
        <f t="shared" si="4"/>
        <v>0.36531109032878745</v>
      </c>
      <c r="U94" s="17">
        <v>115617992</v>
      </c>
      <c r="V94" s="22">
        <f t="shared" si="5"/>
        <v>5.9890027640090382E-2</v>
      </c>
      <c r="W94" s="17">
        <v>115617992</v>
      </c>
    </row>
    <row r="95" spans="1:23" ht="33.75" x14ac:dyDescent="0.25">
      <c r="A95" s="14" t="s">
        <v>200</v>
      </c>
      <c r="B95" s="15" t="s">
        <v>22</v>
      </c>
      <c r="C95" s="15" t="s">
        <v>29</v>
      </c>
      <c r="D95" s="15" t="s">
        <v>24</v>
      </c>
      <c r="E95" s="15" t="s">
        <v>32</v>
      </c>
      <c r="F95" s="15" t="s">
        <v>37</v>
      </c>
      <c r="G95" s="15" t="s">
        <v>37</v>
      </c>
      <c r="H95" s="15"/>
      <c r="I95" s="15" t="s">
        <v>25</v>
      </c>
      <c r="J95" s="15" t="s">
        <v>26</v>
      </c>
      <c r="K95" s="16" t="s">
        <v>201</v>
      </c>
      <c r="L95" s="17">
        <v>1369870367</v>
      </c>
      <c r="M95" s="17">
        <v>1050803700</v>
      </c>
      <c r="N95" s="17">
        <v>200621000</v>
      </c>
      <c r="O95" s="17">
        <v>2220053067</v>
      </c>
      <c r="P95" s="17">
        <v>0</v>
      </c>
      <c r="Q95" s="17">
        <v>1219567671</v>
      </c>
      <c r="R95" s="17">
        <v>1000485396</v>
      </c>
      <c r="S95" s="17">
        <v>814131944</v>
      </c>
      <c r="T95" s="22">
        <f t="shared" si="4"/>
        <v>0.3667173348699056</v>
      </c>
      <c r="U95" s="17">
        <v>13937280</v>
      </c>
      <c r="V95" s="22">
        <f t="shared" si="5"/>
        <v>6.2779039866978099E-3</v>
      </c>
      <c r="W95" s="17">
        <v>13937280</v>
      </c>
    </row>
    <row r="96" spans="1:23" ht="22.5" x14ac:dyDescent="0.25">
      <c r="A96" s="14" t="s">
        <v>202</v>
      </c>
      <c r="B96" s="15" t="s">
        <v>22</v>
      </c>
      <c r="C96" s="15" t="s">
        <v>29</v>
      </c>
      <c r="D96" s="15" t="s">
        <v>24</v>
      </c>
      <c r="E96" s="15" t="s">
        <v>32</v>
      </c>
      <c r="F96" s="15" t="s">
        <v>37</v>
      </c>
      <c r="G96" s="15" t="s">
        <v>107</v>
      </c>
      <c r="H96" s="15"/>
      <c r="I96" s="15" t="s">
        <v>25</v>
      </c>
      <c r="J96" s="15" t="s">
        <v>26</v>
      </c>
      <c r="K96" s="16" t="s">
        <v>203</v>
      </c>
      <c r="L96" s="17">
        <v>10509200942</v>
      </c>
      <c r="M96" s="17">
        <v>94867929</v>
      </c>
      <c r="N96" s="17">
        <v>2706760045</v>
      </c>
      <c r="O96" s="17">
        <v>7897308826</v>
      </c>
      <c r="P96" s="17">
        <v>0</v>
      </c>
      <c r="Q96" s="17">
        <v>7580297686</v>
      </c>
      <c r="R96" s="17">
        <v>317011140</v>
      </c>
      <c r="S96" s="17">
        <v>5356559893</v>
      </c>
      <c r="T96" s="22">
        <f t="shared" si="4"/>
        <v>0.67827661435308295</v>
      </c>
      <c r="U96" s="17">
        <v>2178806025</v>
      </c>
      <c r="V96" s="22">
        <f t="shared" si="5"/>
        <v>0.27589221505771716</v>
      </c>
      <c r="W96" s="17">
        <v>2091018636</v>
      </c>
    </row>
    <row r="97" spans="1:23" x14ac:dyDescent="0.25">
      <c r="A97" s="14" t="s">
        <v>204</v>
      </c>
      <c r="B97" s="15" t="s">
        <v>22</v>
      </c>
      <c r="C97" s="15" t="s">
        <v>29</v>
      </c>
      <c r="D97" s="15" t="s">
        <v>24</v>
      </c>
      <c r="E97" s="15" t="s">
        <v>32</v>
      </c>
      <c r="F97" s="15" t="s">
        <v>37</v>
      </c>
      <c r="G97" s="15" t="s">
        <v>116</v>
      </c>
      <c r="H97" s="15"/>
      <c r="I97" s="15" t="s">
        <v>25</v>
      </c>
      <c r="J97" s="15" t="s">
        <v>26</v>
      </c>
      <c r="K97" s="16" t="s">
        <v>205</v>
      </c>
      <c r="L97" s="17">
        <v>21627489467</v>
      </c>
      <c r="M97" s="17">
        <v>182026092</v>
      </c>
      <c r="N97" s="17">
        <v>405295953</v>
      </c>
      <c r="O97" s="17">
        <v>21404219606</v>
      </c>
      <c r="P97" s="17">
        <v>0</v>
      </c>
      <c r="Q97" s="17">
        <v>21054553487</v>
      </c>
      <c r="R97" s="17">
        <v>349666119</v>
      </c>
      <c r="S97" s="17">
        <v>20953086980</v>
      </c>
      <c r="T97" s="22">
        <f t="shared" si="4"/>
        <v>0.97892319204791101</v>
      </c>
      <c r="U97" s="17">
        <v>9157816073</v>
      </c>
      <c r="V97" s="22">
        <f t="shared" si="5"/>
        <v>0.42785096777987153</v>
      </c>
      <c r="W97" s="17">
        <v>8865477919</v>
      </c>
    </row>
    <row r="98" spans="1:23" ht="22.5" x14ac:dyDescent="0.25">
      <c r="A98" s="14" t="s">
        <v>206</v>
      </c>
      <c r="B98" s="15" t="s">
        <v>22</v>
      </c>
      <c r="C98" s="15" t="s">
        <v>29</v>
      </c>
      <c r="D98" s="15" t="s">
        <v>24</v>
      </c>
      <c r="E98" s="15" t="s">
        <v>32</v>
      </c>
      <c r="F98" s="15" t="s">
        <v>37</v>
      </c>
      <c r="G98" s="15" t="s">
        <v>25</v>
      </c>
      <c r="H98" s="15"/>
      <c r="I98" s="15" t="s">
        <v>25</v>
      </c>
      <c r="J98" s="15" t="s">
        <v>26</v>
      </c>
      <c r="K98" s="16" t="s">
        <v>207</v>
      </c>
      <c r="L98" s="17">
        <v>63387195174</v>
      </c>
      <c r="M98" s="17">
        <v>251769471</v>
      </c>
      <c r="N98" s="17">
        <v>111597349</v>
      </c>
      <c r="O98" s="17">
        <v>63527367296</v>
      </c>
      <c r="P98" s="17">
        <v>0</v>
      </c>
      <c r="Q98" s="17">
        <v>62467405549.57</v>
      </c>
      <c r="R98" s="17">
        <v>1059961746.4299999</v>
      </c>
      <c r="S98" s="17">
        <v>62020819902.269997</v>
      </c>
      <c r="T98" s="22">
        <f t="shared" si="4"/>
        <v>0.97628506488061462</v>
      </c>
      <c r="U98" s="17">
        <v>27004839720.919998</v>
      </c>
      <c r="V98" s="22">
        <f t="shared" si="5"/>
        <v>0.4250898608011473</v>
      </c>
      <c r="W98" s="17">
        <v>26178261751.919998</v>
      </c>
    </row>
    <row r="99" spans="1:23" ht="22.5" x14ac:dyDescent="0.25">
      <c r="A99" s="14" t="s">
        <v>208</v>
      </c>
      <c r="B99" s="15" t="s">
        <v>22</v>
      </c>
      <c r="C99" s="15" t="s">
        <v>29</v>
      </c>
      <c r="D99" s="15" t="s">
        <v>24</v>
      </c>
      <c r="E99" s="15" t="s">
        <v>32</v>
      </c>
      <c r="F99" s="15" t="s">
        <v>37</v>
      </c>
      <c r="G99" s="15" t="s">
        <v>47</v>
      </c>
      <c r="H99" s="15"/>
      <c r="I99" s="15" t="s">
        <v>25</v>
      </c>
      <c r="J99" s="15" t="s">
        <v>26</v>
      </c>
      <c r="K99" s="16" t="s">
        <v>209</v>
      </c>
      <c r="L99" s="17">
        <v>1517200000</v>
      </c>
      <c r="M99" s="17">
        <v>129384238</v>
      </c>
      <c r="N99" s="17">
        <v>71390000</v>
      </c>
      <c r="O99" s="17">
        <v>1575194238</v>
      </c>
      <c r="P99" s="17">
        <v>0</v>
      </c>
      <c r="Q99" s="17">
        <v>1051707157</v>
      </c>
      <c r="R99" s="17">
        <v>523487081</v>
      </c>
      <c r="S99" s="17">
        <v>676278491</v>
      </c>
      <c r="T99" s="22">
        <f t="shared" si="4"/>
        <v>0.42933022143266625</v>
      </c>
      <c r="U99" s="17">
        <v>74771104</v>
      </c>
      <c r="V99" s="22">
        <f t="shared" si="5"/>
        <v>4.7467862817309261E-2</v>
      </c>
      <c r="W99" s="17">
        <v>66571409</v>
      </c>
    </row>
    <row r="100" spans="1:23" s="2" customFormat="1" ht="21" x14ac:dyDescent="0.25">
      <c r="A100" s="3" t="s">
        <v>373</v>
      </c>
      <c r="B100" s="4"/>
      <c r="C100" s="4"/>
      <c r="D100" s="4"/>
      <c r="E100" s="4"/>
      <c r="F100" s="4" t="s">
        <v>352</v>
      </c>
      <c r="G100" s="4"/>
      <c r="H100" s="4"/>
      <c r="I100" s="4"/>
      <c r="J100" s="4"/>
      <c r="K100" s="6" t="s">
        <v>374</v>
      </c>
      <c r="L100" s="18">
        <f t="shared" ref="L100:S100" si="9">SUBTOTAL(9,L92:L99)</f>
        <v>110828008719</v>
      </c>
      <c r="M100" s="18">
        <f t="shared" si="9"/>
        <v>2733815507</v>
      </c>
      <c r="N100" s="18">
        <f t="shared" si="9"/>
        <v>8609745113</v>
      </c>
      <c r="O100" s="18">
        <f t="shared" si="9"/>
        <v>104952079113</v>
      </c>
      <c r="P100" s="18">
        <f t="shared" si="9"/>
        <v>0</v>
      </c>
      <c r="Q100" s="18">
        <f t="shared" si="9"/>
        <v>98115926194.959991</v>
      </c>
      <c r="R100" s="18">
        <f t="shared" si="9"/>
        <v>6836152918.0400009</v>
      </c>
      <c r="S100" s="18">
        <f t="shared" si="9"/>
        <v>93916969333.660004</v>
      </c>
      <c r="T100" s="23">
        <f t="shared" si="4"/>
        <v>0.89485572965678273</v>
      </c>
      <c r="U100" s="18">
        <f>SUBTOTAL(9,U92:U99)</f>
        <v>39487032538.919998</v>
      </c>
      <c r="V100" s="23">
        <f t="shared" si="5"/>
        <v>0.37623868791017495</v>
      </c>
      <c r="W100" s="18">
        <f>SUBTOTAL(9,W92:W99)</f>
        <v>38269344331.919998</v>
      </c>
    </row>
    <row r="101" spans="1:23" x14ac:dyDescent="0.25">
      <c r="A101" s="14" t="s">
        <v>210</v>
      </c>
      <c r="B101" s="15" t="s">
        <v>22</v>
      </c>
      <c r="C101" s="15" t="s">
        <v>29</v>
      </c>
      <c r="D101" s="15" t="s">
        <v>24</v>
      </c>
      <c r="E101" s="15" t="s">
        <v>32</v>
      </c>
      <c r="F101" s="15" t="s">
        <v>107</v>
      </c>
      <c r="G101" s="15" t="s">
        <v>29</v>
      </c>
      <c r="H101" s="15"/>
      <c r="I101" s="15" t="s">
        <v>25</v>
      </c>
      <c r="J101" s="15" t="s">
        <v>26</v>
      </c>
      <c r="K101" s="16" t="s">
        <v>211</v>
      </c>
      <c r="L101" s="17">
        <v>13388265624</v>
      </c>
      <c r="M101" s="17">
        <v>0</v>
      </c>
      <c r="N101" s="17">
        <v>0</v>
      </c>
      <c r="O101" s="17">
        <v>13388265624</v>
      </c>
      <c r="P101" s="17">
        <v>0</v>
      </c>
      <c r="Q101" s="17">
        <v>13388085624</v>
      </c>
      <c r="R101" s="17">
        <v>180000</v>
      </c>
      <c r="S101" s="17">
        <v>13388085624</v>
      </c>
      <c r="T101" s="22">
        <f t="shared" si="4"/>
        <v>0.99998655539073877</v>
      </c>
      <c r="U101" s="17">
        <v>2693159766</v>
      </c>
      <c r="V101" s="22">
        <f t="shared" si="5"/>
        <v>0.20115822628826563</v>
      </c>
      <c r="W101" s="17">
        <v>2693159766</v>
      </c>
    </row>
    <row r="102" spans="1:23" x14ac:dyDescent="0.25">
      <c r="A102" s="14" t="s">
        <v>212</v>
      </c>
      <c r="B102" s="15" t="s">
        <v>22</v>
      </c>
      <c r="C102" s="15" t="s">
        <v>29</v>
      </c>
      <c r="D102" s="15" t="s">
        <v>24</v>
      </c>
      <c r="E102" s="15" t="s">
        <v>32</v>
      </c>
      <c r="F102" s="15" t="s">
        <v>107</v>
      </c>
      <c r="G102" s="15" t="s">
        <v>87</v>
      </c>
      <c r="H102" s="15"/>
      <c r="I102" s="15" t="s">
        <v>25</v>
      </c>
      <c r="J102" s="15" t="s">
        <v>26</v>
      </c>
      <c r="K102" s="16" t="s">
        <v>213</v>
      </c>
      <c r="L102" s="17">
        <v>273818000</v>
      </c>
      <c r="M102" s="17">
        <v>12000000</v>
      </c>
      <c r="N102" s="17">
        <v>49000000</v>
      </c>
      <c r="O102" s="17">
        <v>236818000</v>
      </c>
      <c r="P102" s="17">
        <v>0</v>
      </c>
      <c r="Q102" s="17">
        <v>225191645</v>
      </c>
      <c r="R102" s="17">
        <v>11626355</v>
      </c>
      <c r="S102" s="17">
        <v>225191645</v>
      </c>
      <c r="T102" s="22">
        <f t="shared" si="4"/>
        <v>0.95090594887212965</v>
      </c>
      <c r="U102" s="17">
        <v>8346228</v>
      </c>
      <c r="V102" s="22">
        <f t="shared" si="5"/>
        <v>3.5243216309571064E-2</v>
      </c>
      <c r="W102" s="17">
        <v>8346228</v>
      </c>
    </row>
    <row r="103" spans="1:23" x14ac:dyDescent="0.25">
      <c r="A103" s="14" t="s">
        <v>214</v>
      </c>
      <c r="B103" s="15" t="s">
        <v>22</v>
      </c>
      <c r="C103" s="15" t="s">
        <v>29</v>
      </c>
      <c r="D103" s="15" t="s">
        <v>24</v>
      </c>
      <c r="E103" s="15" t="s">
        <v>32</v>
      </c>
      <c r="F103" s="15" t="s">
        <v>107</v>
      </c>
      <c r="G103" s="15" t="s">
        <v>42</v>
      </c>
      <c r="H103" s="15"/>
      <c r="I103" s="15" t="s">
        <v>25</v>
      </c>
      <c r="J103" s="15" t="s">
        <v>26</v>
      </c>
      <c r="K103" s="16" t="s">
        <v>215</v>
      </c>
      <c r="L103" s="17">
        <v>13668165</v>
      </c>
      <c r="M103" s="17">
        <v>30650000</v>
      </c>
      <c r="N103" s="17">
        <v>13150000</v>
      </c>
      <c r="O103" s="17">
        <v>31168165</v>
      </c>
      <c r="P103" s="17">
        <v>0</v>
      </c>
      <c r="Q103" s="17">
        <v>15368700</v>
      </c>
      <c r="R103" s="17">
        <v>15799465</v>
      </c>
      <c r="S103" s="17">
        <v>15368700</v>
      </c>
      <c r="T103" s="22">
        <f t="shared" si="4"/>
        <v>0.49308966376429281</v>
      </c>
      <c r="U103" s="17">
        <v>14066200</v>
      </c>
      <c r="V103" s="22">
        <f t="shared" si="5"/>
        <v>0.45130022893551802</v>
      </c>
      <c r="W103" s="17">
        <v>14066200</v>
      </c>
    </row>
    <row r="104" spans="1:23" ht="22.5" x14ac:dyDescent="0.25">
      <c r="A104" s="14" t="s">
        <v>216</v>
      </c>
      <c r="B104" s="15" t="s">
        <v>22</v>
      </c>
      <c r="C104" s="15" t="s">
        <v>29</v>
      </c>
      <c r="D104" s="15" t="s">
        <v>24</v>
      </c>
      <c r="E104" s="15" t="s">
        <v>32</v>
      </c>
      <c r="F104" s="15" t="s">
        <v>107</v>
      </c>
      <c r="G104" s="15" t="s">
        <v>116</v>
      </c>
      <c r="H104" s="15"/>
      <c r="I104" s="15" t="s">
        <v>25</v>
      </c>
      <c r="J104" s="15" t="s">
        <v>26</v>
      </c>
      <c r="K104" s="16" t="s">
        <v>217</v>
      </c>
      <c r="L104" s="17">
        <v>21800000</v>
      </c>
      <c r="M104" s="17">
        <v>0</v>
      </c>
      <c r="N104" s="17">
        <v>0</v>
      </c>
      <c r="O104" s="17">
        <v>21800000</v>
      </c>
      <c r="P104" s="17">
        <v>0</v>
      </c>
      <c r="Q104" s="17">
        <v>5329300</v>
      </c>
      <c r="R104" s="17">
        <v>16470700</v>
      </c>
      <c r="S104" s="17">
        <v>5329300</v>
      </c>
      <c r="T104" s="22">
        <f t="shared" si="4"/>
        <v>0.24446330275229358</v>
      </c>
      <c r="U104" s="17">
        <v>5329300</v>
      </c>
      <c r="V104" s="22">
        <f t="shared" si="5"/>
        <v>0.24446330275229358</v>
      </c>
      <c r="W104" s="17">
        <v>5329300</v>
      </c>
    </row>
    <row r="105" spans="1:23" s="2" customFormat="1" ht="21" x14ac:dyDescent="0.25">
      <c r="A105" s="3" t="s">
        <v>375</v>
      </c>
      <c r="B105" s="4"/>
      <c r="C105" s="4"/>
      <c r="D105" s="4"/>
      <c r="E105" s="4"/>
      <c r="F105" s="4" t="s">
        <v>353</v>
      </c>
      <c r="G105" s="4"/>
      <c r="H105" s="4"/>
      <c r="I105" s="4"/>
      <c r="J105" s="4"/>
      <c r="K105" s="6" t="s">
        <v>376</v>
      </c>
      <c r="L105" s="18">
        <f t="shared" ref="L105:S105" si="10">SUBTOTAL(9,L101:L104)</f>
        <v>13697551789</v>
      </c>
      <c r="M105" s="18">
        <f t="shared" si="10"/>
        <v>42650000</v>
      </c>
      <c r="N105" s="18">
        <f t="shared" si="10"/>
        <v>62150000</v>
      </c>
      <c r="O105" s="18">
        <f t="shared" si="10"/>
        <v>13678051789</v>
      </c>
      <c r="P105" s="18">
        <f t="shared" si="10"/>
        <v>0</v>
      </c>
      <c r="Q105" s="18">
        <f t="shared" si="10"/>
        <v>13633975269</v>
      </c>
      <c r="R105" s="18">
        <f t="shared" si="10"/>
        <v>44076520</v>
      </c>
      <c r="S105" s="18">
        <f t="shared" si="10"/>
        <v>13633975269</v>
      </c>
      <c r="T105" s="23">
        <f t="shared" si="4"/>
        <v>0.99677757324800842</v>
      </c>
      <c r="U105" s="18">
        <f>SUBTOTAL(9,U101:U104)</f>
        <v>2720901494</v>
      </c>
      <c r="V105" s="23">
        <f t="shared" si="5"/>
        <v>0.19892463751220557</v>
      </c>
      <c r="W105" s="18">
        <f>SUBTOTAL(9,W101:W104)</f>
        <v>2720901494</v>
      </c>
    </row>
    <row r="106" spans="1:23" ht="22.5" x14ac:dyDescent="0.25">
      <c r="A106" s="14" t="s">
        <v>218</v>
      </c>
      <c r="B106" s="15" t="s">
        <v>22</v>
      </c>
      <c r="C106" s="15" t="s">
        <v>29</v>
      </c>
      <c r="D106" s="15" t="s">
        <v>24</v>
      </c>
      <c r="E106" s="15" t="s">
        <v>32</v>
      </c>
      <c r="F106" s="15" t="s">
        <v>42</v>
      </c>
      <c r="G106" s="15" t="s">
        <v>23</v>
      </c>
      <c r="H106" s="15"/>
      <c r="I106" s="15" t="s">
        <v>25</v>
      </c>
      <c r="J106" s="15" t="s">
        <v>26</v>
      </c>
      <c r="K106" s="16" t="s">
        <v>219</v>
      </c>
      <c r="L106" s="17">
        <v>10806000</v>
      </c>
      <c r="M106" s="17">
        <v>10000000</v>
      </c>
      <c r="N106" s="17">
        <v>10000000</v>
      </c>
      <c r="O106" s="17">
        <v>10806000</v>
      </c>
      <c r="P106" s="17">
        <v>0</v>
      </c>
      <c r="Q106" s="17">
        <v>380000</v>
      </c>
      <c r="R106" s="17">
        <v>10426000</v>
      </c>
      <c r="S106" s="17">
        <v>0</v>
      </c>
      <c r="T106" s="22">
        <f t="shared" si="4"/>
        <v>0</v>
      </c>
      <c r="U106" s="17">
        <v>0</v>
      </c>
      <c r="V106" s="22">
        <f t="shared" si="5"/>
        <v>0</v>
      </c>
      <c r="W106" s="17">
        <v>0</v>
      </c>
    </row>
    <row r="107" spans="1:23" ht="33.75" x14ac:dyDescent="0.25">
      <c r="A107" s="14" t="s">
        <v>220</v>
      </c>
      <c r="B107" s="15" t="s">
        <v>22</v>
      </c>
      <c r="C107" s="15" t="s">
        <v>29</v>
      </c>
      <c r="D107" s="15" t="s">
        <v>24</v>
      </c>
      <c r="E107" s="15" t="s">
        <v>32</v>
      </c>
      <c r="F107" s="15" t="s">
        <v>42</v>
      </c>
      <c r="G107" s="15" t="s">
        <v>87</v>
      </c>
      <c r="H107" s="15"/>
      <c r="I107" s="15" t="s">
        <v>25</v>
      </c>
      <c r="J107" s="15" t="s">
        <v>26</v>
      </c>
      <c r="K107" s="16" t="s">
        <v>221</v>
      </c>
      <c r="L107" s="17">
        <v>135800000</v>
      </c>
      <c r="M107" s="17">
        <v>0</v>
      </c>
      <c r="N107" s="17">
        <v>0</v>
      </c>
      <c r="O107" s="17">
        <v>135800000</v>
      </c>
      <c r="P107" s="17">
        <v>0</v>
      </c>
      <c r="Q107" s="17">
        <v>79253294</v>
      </c>
      <c r="R107" s="17">
        <v>56546706</v>
      </c>
      <c r="S107" s="17">
        <v>30000000</v>
      </c>
      <c r="T107" s="22">
        <f t="shared" si="4"/>
        <v>0.22091310751104565</v>
      </c>
      <c r="U107" s="17">
        <v>17961975</v>
      </c>
      <c r="V107" s="22">
        <f t="shared" si="5"/>
        <v>0.13226785714285713</v>
      </c>
      <c r="W107" s="17">
        <v>17961975</v>
      </c>
    </row>
    <row r="108" spans="1:23" ht="33.75" x14ac:dyDescent="0.25">
      <c r="A108" s="14" t="s">
        <v>220</v>
      </c>
      <c r="B108" s="15" t="s">
        <v>22</v>
      </c>
      <c r="C108" s="15" t="s">
        <v>29</v>
      </c>
      <c r="D108" s="15" t="s">
        <v>24</v>
      </c>
      <c r="E108" s="15" t="s">
        <v>32</v>
      </c>
      <c r="F108" s="15" t="s">
        <v>42</v>
      </c>
      <c r="G108" s="15" t="s">
        <v>87</v>
      </c>
      <c r="H108" s="15"/>
      <c r="I108" s="15" t="s">
        <v>56</v>
      </c>
      <c r="J108" s="15" t="s">
        <v>26</v>
      </c>
      <c r="K108" s="16" t="s">
        <v>221</v>
      </c>
      <c r="L108" s="17">
        <v>48893000</v>
      </c>
      <c r="M108" s="17">
        <v>0</v>
      </c>
      <c r="N108" s="17">
        <v>48893000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22">
        <v>0</v>
      </c>
      <c r="U108" s="17">
        <v>0</v>
      </c>
      <c r="V108" s="22">
        <v>0</v>
      </c>
      <c r="W108" s="17">
        <v>0</v>
      </c>
    </row>
    <row r="109" spans="1:23" ht="33.75" x14ac:dyDescent="0.25">
      <c r="A109" s="14" t="s">
        <v>220</v>
      </c>
      <c r="B109" s="15" t="s">
        <v>22</v>
      </c>
      <c r="C109" s="15" t="s">
        <v>29</v>
      </c>
      <c r="D109" s="15" t="s">
        <v>24</v>
      </c>
      <c r="E109" s="15" t="s">
        <v>32</v>
      </c>
      <c r="F109" s="15" t="s">
        <v>42</v>
      </c>
      <c r="G109" s="15" t="s">
        <v>87</v>
      </c>
      <c r="H109" s="15"/>
      <c r="I109" s="15" t="s">
        <v>56</v>
      </c>
      <c r="J109" s="15" t="s">
        <v>93</v>
      </c>
      <c r="K109" s="16" t="s">
        <v>221</v>
      </c>
      <c r="L109" s="17">
        <v>48893000</v>
      </c>
      <c r="M109" s="17">
        <v>0</v>
      </c>
      <c r="N109" s="17">
        <v>0</v>
      </c>
      <c r="O109" s="17">
        <v>48893000</v>
      </c>
      <c r="P109" s="17">
        <v>0</v>
      </c>
      <c r="Q109" s="17">
        <v>44998238</v>
      </c>
      <c r="R109" s="17">
        <v>3894762</v>
      </c>
      <c r="S109" s="17">
        <v>0</v>
      </c>
      <c r="T109" s="22">
        <f t="shared" si="4"/>
        <v>0</v>
      </c>
      <c r="U109" s="17">
        <v>0</v>
      </c>
      <c r="V109" s="22">
        <f t="shared" si="5"/>
        <v>0</v>
      </c>
      <c r="W109" s="17">
        <v>0</v>
      </c>
    </row>
    <row r="110" spans="1:23" x14ac:dyDescent="0.25">
      <c r="A110" s="14" t="s">
        <v>222</v>
      </c>
      <c r="B110" s="15" t="s">
        <v>22</v>
      </c>
      <c r="C110" s="15" t="s">
        <v>29</v>
      </c>
      <c r="D110" s="15" t="s">
        <v>24</v>
      </c>
      <c r="E110" s="15" t="s">
        <v>32</v>
      </c>
      <c r="F110" s="15" t="s">
        <v>42</v>
      </c>
      <c r="G110" s="15" t="s">
        <v>32</v>
      </c>
      <c r="H110" s="15"/>
      <c r="I110" s="15" t="s">
        <v>25</v>
      </c>
      <c r="J110" s="15" t="s">
        <v>26</v>
      </c>
      <c r="K110" s="16" t="s">
        <v>223</v>
      </c>
      <c r="L110" s="17">
        <v>414001135</v>
      </c>
      <c r="M110" s="17">
        <v>22308000</v>
      </c>
      <c r="N110" s="17">
        <v>93146333</v>
      </c>
      <c r="O110" s="17">
        <v>343162802</v>
      </c>
      <c r="P110" s="17">
        <v>0</v>
      </c>
      <c r="Q110" s="17">
        <v>242722020</v>
      </c>
      <c r="R110" s="17">
        <v>100440782</v>
      </c>
      <c r="S110" s="17">
        <v>37646204</v>
      </c>
      <c r="T110" s="22">
        <f t="shared" si="4"/>
        <v>0.10970362691000524</v>
      </c>
      <c r="U110" s="17">
        <v>14325822</v>
      </c>
      <c r="V110" s="22">
        <f t="shared" si="5"/>
        <v>4.1746430313854353E-2</v>
      </c>
      <c r="W110" s="17">
        <v>14325822</v>
      </c>
    </row>
    <row r="111" spans="1:23" x14ac:dyDescent="0.25">
      <c r="A111" s="14" t="s">
        <v>224</v>
      </c>
      <c r="B111" s="15" t="s">
        <v>22</v>
      </c>
      <c r="C111" s="15" t="s">
        <v>29</v>
      </c>
      <c r="D111" s="15" t="s">
        <v>24</v>
      </c>
      <c r="E111" s="15" t="s">
        <v>32</v>
      </c>
      <c r="F111" s="15" t="s">
        <v>42</v>
      </c>
      <c r="G111" s="15" t="s">
        <v>37</v>
      </c>
      <c r="H111" s="15"/>
      <c r="I111" s="15" t="s">
        <v>25</v>
      </c>
      <c r="J111" s="15" t="s">
        <v>26</v>
      </c>
      <c r="K111" s="16" t="s">
        <v>225</v>
      </c>
      <c r="L111" s="17">
        <v>398525556</v>
      </c>
      <c r="M111" s="17">
        <v>2208997</v>
      </c>
      <c r="N111" s="17">
        <v>10000000</v>
      </c>
      <c r="O111" s="17">
        <v>390734553</v>
      </c>
      <c r="P111" s="17">
        <v>0</v>
      </c>
      <c r="Q111" s="17">
        <v>356994353</v>
      </c>
      <c r="R111" s="17">
        <v>33740200</v>
      </c>
      <c r="S111" s="17">
        <v>356907553</v>
      </c>
      <c r="T111" s="22">
        <f t="shared" si="4"/>
        <v>0.91342715984475531</v>
      </c>
      <c r="U111" s="17">
        <v>209921456</v>
      </c>
      <c r="V111" s="22">
        <f t="shared" si="5"/>
        <v>0.53724825303586599</v>
      </c>
      <c r="W111" s="17">
        <v>167160856</v>
      </c>
    </row>
    <row r="112" spans="1:23" ht="22.5" x14ac:dyDescent="0.25">
      <c r="A112" s="14" t="s">
        <v>226</v>
      </c>
      <c r="B112" s="15" t="s">
        <v>22</v>
      </c>
      <c r="C112" s="15" t="s">
        <v>29</v>
      </c>
      <c r="D112" s="15" t="s">
        <v>24</v>
      </c>
      <c r="E112" s="15" t="s">
        <v>32</v>
      </c>
      <c r="F112" s="15" t="s">
        <v>42</v>
      </c>
      <c r="G112" s="15" t="s">
        <v>107</v>
      </c>
      <c r="H112" s="15"/>
      <c r="I112" s="15" t="s">
        <v>25</v>
      </c>
      <c r="J112" s="15" t="s">
        <v>26</v>
      </c>
      <c r="K112" s="16" t="s">
        <v>227</v>
      </c>
      <c r="L112" s="17">
        <v>4594775906</v>
      </c>
      <c r="M112" s="17">
        <v>146189178</v>
      </c>
      <c r="N112" s="17">
        <v>39928376</v>
      </c>
      <c r="O112" s="17">
        <v>4701036708</v>
      </c>
      <c r="P112" s="17">
        <v>0</v>
      </c>
      <c r="Q112" s="17">
        <v>4482326772</v>
      </c>
      <c r="R112" s="17">
        <v>218709936</v>
      </c>
      <c r="S112" s="17">
        <v>4270065257</v>
      </c>
      <c r="T112" s="22">
        <f t="shared" si="4"/>
        <v>0.90832416809964633</v>
      </c>
      <c r="U112" s="17">
        <v>952195559</v>
      </c>
      <c r="V112" s="22">
        <f t="shared" si="5"/>
        <v>0.20255012205703457</v>
      </c>
      <c r="W112" s="17">
        <v>952195559</v>
      </c>
    </row>
    <row r="113" spans="1:23" s="2" customFormat="1" ht="21" x14ac:dyDescent="0.25">
      <c r="A113" s="3" t="s">
        <v>377</v>
      </c>
      <c r="B113" s="4"/>
      <c r="C113" s="4"/>
      <c r="D113" s="4"/>
      <c r="E113" s="4"/>
      <c r="F113" s="4" t="s">
        <v>354</v>
      </c>
      <c r="G113" s="4"/>
      <c r="H113" s="4"/>
      <c r="I113" s="4"/>
      <c r="J113" s="4"/>
      <c r="K113" s="6" t="s">
        <v>378</v>
      </c>
      <c r="L113" s="18">
        <f t="shared" ref="L113:S113" si="11">SUBTOTAL(9,L106:L112)</f>
        <v>5651694597</v>
      </c>
      <c r="M113" s="18">
        <f t="shared" si="11"/>
        <v>180706175</v>
      </c>
      <c r="N113" s="18">
        <f t="shared" si="11"/>
        <v>201967709</v>
      </c>
      <c r="O113" s="18">
        <f t="shared" si="11"/>
        <v>5630433063</v>
      </c>
      <c r="P113" s="18">
        <f t="shared" si="11"/>
        <v>0</v>
      </c>
      <c r="Q113" s="18">
        <f t="shared" si="11"/>
        <v>5206674677</v>
      </c>
      <c r="R113" s="18">
        <f t="shared" si="11"/>
        <v>423758386</v>
      </c>
      <c r="S113" s="18">
        <f t="shared" si="11"/>
        <v>4694619014</v>
      </c>
      <c r="T113" s="23">
        <f t="shared" si="4"/>
        <v>0.83379359304533129</v>
      </c>
      <c r="U113" s="18">
        <f>SUBTOTAL(9,U106:U112)</f>
        <v>1194404812</v>
      </c>
      <c r="V113" s="23">
        <f t="shared" si="5"/>
        <v>0.21213373796217352</v>
      </c>
      <c r="W113" s="18">
        <f>SUBTOTAL(9,W106:W112)</f>
        <v>1151644212</v>
      </c>
    </row>
    <row r="114" spans="1:23" ht="22.5" x14ac:dyDescent="0.25">
      <c r="A114" s="14" t="s">
        <v>228</v>
      </c>
      <c r="B114" s="15" t="s">
        <v>22</v>
      </c>
      <c r="C114" s="15" t="s">
        <v>29</v>
      </c>
      <c r="D114" s="15" t="s">
        <v>24</v>
      </c>
      <c r="E114" s="15" t="s">
        <v>32</v>
      </c>
      <c r="F114" s="15" t="s">
        <v>116</v>
      </c>
      <c r="G114" s="15" t="s">
        <v>23</v>
      </c>
      <c r="H114" s="15"/>
      <c r="I114" s="15" t="s">
        <v>25</v>
      </c>
      <c r="J114" s="15" t="s">
        <v>26</v>
      </c>
      <c r="K114" s="16" t="s">
        <v>229</v>
      </c>
      <c r="L114" s="17">
        <v>1402043921</v>
      </c>
      <c r="M114" s="17">
        <v>471755092</v>
      </c>
      <c r="N114" s="17">
        <v>0</v>
      </c>
      <c r="O114" s="17">
        <v>1873799013</v>
      </c>
      <c r="P114" s="17">
        <v>0</v>
      </c>
      <c r="Q114" s="17">
        <v>1741693744</v>
      </c>
      <c r="R114" s="17">
        <v>132105269</v>
      </c>
      <c r="S114" s="17">
        <v>1213819115</v>
      </c>
      <c r="T114" s="22">
        <f t="shared" si="4"/>
        <v>0.64778511813636008</v>
      </c>
      <c r="U114" s="17">
        <v>1201019016</v>
      </c>
      <c r="V114" s="22">
        <f t="shared" si="5"/>
        <v>0.64095402317302852</v>
      </c>
      <c r="W114" s="17">
        <v>1145124207</v>
      </c>
    </row>
    <row r="115" spans="1:23" ht="22.5" x14ac:dyDescent="0.25">
      <c r="A115" s="14" t="s">
        <v>228</v>
      </c>
      <c r="B115" s="15" t="s">
        <v>22</v>
      </c>
      <c r="C115" s="15" t="s">
        <v>29</v>
      </c>
      <c r="D115" s="15" t="s">
        <v>24</v>
      </c>
      <c r="E115" s="15" t="s">
        <v>32</v>
      </c>
      <c r="F115" s="15" t="s">
        <v>116</v>
      </c>
      <c r="G115" s="15" t="s">
        <v>23</v>
      </c>
      <c r="H115" s="15"/>
      <c r="I115" s="15" t="s">
        <v>59</v>
      </c>
      <c r="J115" s="15" t="s">
        <v>93</v>
      </c>
      <c r="K115" s="16" t="s">
        <v>229</v>
      </c>
      <c r="L115" s="17">
        <v>0</v>
      </c>
      <c r="M115" s="17">
        <v>2000000</v>
      </c>
      <c r="N115" s="17">
        <v>0</v>
      </c>
      <c r="O115" s="17">
        <v>2000000</v>
      </c>
      <c r="P115" s="17">
        <v>0</v>
      </c>
      <c r="Q115" s="17">
        <v>0</v>
      </c>
      <c r="R115" s="17">
        <v>2000000</v>
      </c>
      <c r="S115" s="17">
        <v>0</v>
      </c>
      <c r="T115" s="22">
        <f t="shared" si="4"/>
        <v>0</v>
      </c>
      <c r="U115" s="17">
        <v>0</v>
      </c>
      <c r="V115" s="22">
        <f t="shared" si="5"/>
        <v>0</v>
      </c>
      <c r="W115" s="17">
        <v>0</v>
      </c>
    </row>
    <row r="116" spans="1:23" x14ac:dyDescent="0.25">
      <c r="A116" s="14" t="s">
        <v>230</v>
      </c>
      <c r="B116" s="15" t="s">
        <v>22</v>
      </c>
      <c r="C116" s="15" t="s">
        <v>29</v>
      </c>
      <c r="D116" s="15" t="s">
        <v>24</v>
      </c>
      <c r="E116" s="15" t="s">
        <v>32</v>
      </c>
      <c r="F116" s="15" t="s">
        <v>116</v>
      </c>
      <c r="G116" s="15" t="s">
        <v>29</v>
      </c>
      <c r="H116" s="15"/>
      <c r="I116" s="15" t="s">
        <v>25</v>
      </c>
      <c r="J116" s="15" t="s">
        <v>26</v>
      </c>
      <c r="K116" s="16" t="s">
        <v>231</v>
      </c>
      <c r="L116" s="17">
        <v>11704890981</v>
      </c>
      <c r="M116" s="17">
        <v>2040296842</v>
      </c>
      <c r="N116" s="17">
        <v>18984614</v>
      </c>
      <c r="O116" s="17">
        <v>13726203209</v>
      </c>
      <c r="P116" s="17">
        <v>0</v>
      </c>
      <c r="Q116" s="17">
        <v>12663904455</v>
      </c>
      <c r="R116" s="17">
        <v>1062298754</v>
      </c>
      <c r="S116" s="17">
        <v>9516940326</v>
      </c>
      <c r="T116" s="22">
        <f t="shared" si="4"/>
        <v>0.69334106315429822</v>
      </c>
      <c r="U116" s="17">
        <v>9420413405</v>
      </c>
      <c r="V116" s="22">
        <f t="shared" si="5"/>
        <v>0.68630875279649228</v>
      </c>
      <c r="W116" s="17">
        <v>9409482583</v>
      </c>
    </row>
    <row r="117" spans="1:23" x14ac:dyDescent="0.25">
      <c r="A117" s="14" t="s">
        <v>230</v>
      </c>
      <c r="B117" s="15" t="s">
        <v>22</v>
      </c>
      <c r="C117" s="15" t="s">
        <v>29</v>
      </c>
      <c r="D117" s="15" t="s">
        <v>24</v>
      </c>
      <c r="E117" s="15" t="s">
        <v>32</v>
      </c>
      <c r="F117" s="15" t="s">
        <v>116</v>
      </c>
      <c r="G117" s="15" t="s">
        <v>29</v>
      </c>
      <c r="H117" s="15"/>
      <c r="I117" s="15" t="s">
        <v>59</v>
      </c>
      <c r="J117" s="15" t="s">
        <v>93</v>
      </c>
      <c r="K117" s="16" t="s">
        <v>231</v>
      </c>
      <c r="L117" s="17">
        <v>0</v>
      </c>
      <c r="M117" s="17">
        <v>9875521</v>
      </c>
      <c r="N117" s="17">
        <v>0</v>
      </c>
      <c r="O117" s="17">
        <v>9875521</v>
      </c>
      <c r="P117" s="17">
        <v>0</v>
      </c>
      <c r="Q117" s="17">
        <v>9875521</v>
      </c>
      <c r="R117" s="17">
        <v>0</v>
      </c>
      <c r="S117" s="17">
        <v>0</v>
      </c>
      <c r="T117" s="22">
        <f t="shared" si="4"/>
        <v>0</v>
      </c>
      <c r="U117" s="17">
        <v>0</v>
      </c>
      <c r="V117" s="22">
        <f t="shared" si="5"/>
        <v>0</v>
      </c>
      <c r="W117" s="17">
        <v>0</v>
      </c>
    </row>
    <row r="118" spans="1:23" x14ac:dyDescent="0.25">
      <c r="A118" s="14" t="s">
        <v>232</v>
      </c>
      <c r="B118" s="15" t="s">
        <v>22</v>
      </c>
      <c r="C118" s="15" t="s">
        <v>29</v>
      </c>
      <c r="D118" s="15" t="s">
        <v>24</v>
      </c>
      <c r="E118" s="15" t="s">
        <v>32</v>
      </c>
      <c r="F118" s="15" t="s">
        <v>116</v>
      </c>
      <c r="G118" s="15" t="s">
        <v>87</v>
      </c>
      <c r="H118" s="15"/>
      <c r="I118" s="15" t="s">
        <v>25</v>
      </c>
      <c r="J118" s="15" t="s">
        <v>26</v>
      </c>
      <c r="K118" s="16" t="s">
        <v>233</v>
      </c>
      <c r="L118" s="17">
        <v>6231465</v>
      </c>
      <c r="M118" s="17">
        <v>1520000</v>
      </c>
      <c r="N118" s="17">
        <v>0</v>
      </c>
      <c r="O118" s="17">
        <v>7751465</v>
      </c>
      <c r="P118" s="17">
        <v>0</v>
      </c>
      <c r="Q118" s="17">
        <v>7533105</v>
      </c>
      <c r="R118" s="17">
        <v>218360</v>
      </c>
      <c r="S118" s="17">
        <v>2010995</v>
      </c>
      <c r="T118" s="22">
        <f t="shared" si="4"/>
        <v>0.25943418437675975</v>
      </c>
      <c r="U118" s="17">
        <v>2010995</v>
      </c>
      <c r="V118" s="22">
        <f t="shared" si="5"/>
        <v>0.25943418437675975</v>
      </c>
      <c r="W118" s="17">
        <v>2010995</v>
      </c>
    </row>
    <row r="119" spans="1:23" x14ac:dyDescent="0.25">
      <c r="A119" s="14" t="s">
        <v>232</v>
      </c>
      <c r="B119" s="15" t="s">
        <v>22</v>
      </c>
      <c r="C119" s="15" t="s">
        <v>29</v>
      </c>
      <c r="D119" s="15" t="s">
        <v>24</v>
      </c>
      <c r="E119" s="15" t="s">
        <v>32</v>
      </c>
      <c r="F119" s="15" t="s">
        <v>116</v>
      </c>
      <c r="G119" s="15" t="s">
        <v>87</v>
      </c>
      <c r="H119" s="15"/>
      <c r="I119" s="15" t="s">
        <v>59</v>
      </c>
      <c r="J119" s="15" t="s">
        <v>93</v>
      </c>
      <c r="K119" s="16" t="s">
        <v>233</v>
      </c>
      <c r="L119" s="17">
        <v>0</v>
      </c>
      <c r="M119" s="17">
        <v>360000</v>
      </c>
      <c r="N119" s="17">
        <v>0</v>
      </c>
      <c r="O119" s="17">
        <v>360000</v>
      </c>
      <c r="P119" s="17">
        <v>0</v>
      </c>
      <c r="Q119" s="17">
        <v>0</v>
      </c>
      <c r="R119" s="17">
        <v>360000</v>
      </c>
      <c r="S119" s="17">
        <v>0</v>
      </c>
      <c r="T119" s="22">
        <f t="shared" si="4"/>
        <v>0</v>
      </c>
      <c r="U119" s="17">
        <v>0</v>
      </c>
      <c r="V119" s="22">
        <f t="shared" si="5"/>
        <v>0</v>
      </c>
      <c r="W119" s="17">
        <v>0</v>
      </c>
    </row>
    <row r="120" spans="1:23" x14ac:dyDescent="0.25">
      <c r="A120" s="14" t="s">
        <v>234</v>
      </c>
      <c r="B120" s="15" t="s">
        <v>22</v>
      </c>
      <c r="C120" s="15" t="s">
        <v>29</v>
      </c>
      <c r="D120" s="15" t="s">
        <v>24</v>
      </c>
      <c r="E120" s="15" t="s">
        <v>32</v>
      </c>
      <c r="F120" s="15" t="s">
        <v>116</v>
      </c>
      <c r="G120" s="15" t="s">
        <v>37</v>
      </c>
      <c r="H120" s="15"/>
      <c r="I120" s="15" t="s">
        <v>25</v>
      </c>
      <c r="J120" s="15" t="s">
        <v>26</v>
      </c>
      <c r="K120" s="16" t="s">
        <v>235</v>
      </c>
      <c r="L120" s="17">
        <v>5406294219</v>
      </c>
      <c r="M120" s="17">
        <v>115172271</v>
      </c>
      <c r="N120" s="17">
        <v>10000000</v>
      </c>
      <c r="O120" s="17">
        <v>5511466490</v>
      </c>
      <c r="P120" s="17">
        <v>0</v>
      </c>
      <c r="Q120" s="17">
        <v>5450967989</v>
      </c>
      <c r="R120" s="17">
        <v>60498501</v>
      </c>
      <c r="S120" s="17">
        <v>3460777003</v>
      </c>
      <c r="T120" s="22">
        <f t="shared" si="4"/>
        <v>0.6279230780554016</v>
      </c>
      <c r="U120" s="17">
        <v>3453882103</v>
      </c>
      <c r="V120" s="22">
        <f t="shared" si="5"/>
        <v>0.62667206799981834</v>
      </c>
      <c r="W120" s="17">
        <v>3286265818</v>
      </c>
    </row>
    <row r="121" spans="1:23" x14ac:dyDescent="0.25">
      <c r="A121" s="14" t="s">
        <v>236</v>
      </c>
      <c r="B121" s="15" t="s">
        <v>22</v>
      </c>
      <c r="C121" s="15" t="s">
        <v>29</v>
      </c>
      <c r="D121" s="15" t="s">
        <v>24</v>
      </c>
      <c r="E121" s="15" t="s">
        <v>32</v>
      </c>
      <c r="F121" s="15" t="s">
        <v>116</v>
      </c>
      <c r="G121" s="15" t="s">
        <v>107</v>
      </c>
      <c r="H121" s="15"/>
      <c r="I121" s="15" t="s">
        <v>25</v>
      </c>
      <c r="J121" s="15" t="s">
        <v>26</v>
      </c>
      <c r="K121" s="16" t="s">
        <v>237</v>
      </c>
      <c r="L121" s="17">
        <v>2800317746</v>
      </c>
      <c r="M121" s="17">
        <v>253204614</v>
      </c>
      <c r="N121" s="17">
        <v>124232271</v>
      </c>
      <c r="O121" s="17">
        <v>2929290089</v>
      </c>
      <c r="P121" s="17">
        <v>0</v>
      </c>
      <c r="Q121" s="17">
        <v>2783818526</v>
      </c>
      <c r="R121" s="17">
        <v>145471563</v>
      </c>
      <c r="S121" s="17">
        <v>2270842277</v>
      </c>
      <c r="T121" s="22">
        <f t="shared" si="4"/>
        <v>0.77521932209015842</v>
      </c>
      <c r="U121" s="17">
        <v>2241133409</v>
      </c>
      <c r="V121" s="22">
        <f t="shared" si="5"/>
        <v>0.76507731938733226</v>
      </c>
      <c r="W121" s="17">
        <v>2241133409</v>
      </c>
    </row>
    <row r="122" spans="1:23" x14ac:dyDescent="0.25">
      <c r="A122" s="14" t="s">
        <v>236</v>
      </c>
      <c r="B122" s="15" t="s">
        <v>22</v>
      </c>
      <c r="C122" s="15" t="s">
        <v>29</v>
      </c>
      <c r="D122" s="15" t="s">
        <v>24</v>
      </c>
      <c r="E122" s="15" t="s">
        <v>32</v>
      </c>
      <c r="F122" s="15" t="s">
        <v>116</v>
      </c>
      <c r="G122" s="15" t="s">
        <v>107</v>
      </c>
      <c r="H122" s="15"/>
      <c r="I122" s="15" t="s">
        <v>59</v>
      </c>
      <c r="J122" s="15" t="s">
        <v>93</v>
      </c>
      <c r="K122" s="16" t="s">
        <v>237</v>
      </c>
      <c r="L122" s="17">
        <v>0</v>
      </c>
      <c r="M122" s="17">
        <v>1080000</v>
      </c>
      <c r="N122" s="17">
        <v>0</v>
      </c>
      <c r="O122" s="17">
        <v>1080000</v>
      </c>
      <c r="P122" s="17">
        <v>0</v>
      </c>
      <c r="Q122" s="17">
        <v>0</v>
      </c>
      <c r="R122" s="17">
        <v>1080000</v>
      </c>
      <c r="S122" s="17">
        <v>0</v>
      </c>
      <c r="T122" s="22">
        <f t="shared" si="4"/>
        <v>0</v>
      </c>
      <c r="U122" s="17">
        <v>0</v>
      </c>
      <c r="V122" s="22">
        <f t="shared" si="5"/>
        <v>0</v>
      </c>
      <c r="W122" s="17">
        <v>0</v>
      </c>
    </row>
    <row r="123" spans="1:23" x14ac:dyDescent="0.25">
      <c r="A123" s="14" t="s">
        <v>238</v>
      </c>
      <c r="B123" s="15" t="s">
        <v>22</v>
      </c>
      <c r="C123" s="15" t="s">
        <v>29</v>
      </c>
      <c r="D123" s="15" t="s">
        <v>24</v>
      </c>
      <c r="E123" s="15" t="s">
        <v>32</v>
      </c>
      <c r="F123" s="15" t="s">
        <v>116</v>
      </c>
      <c r="G123" s="15" t="s">
        <v>42</v>
      </c>
      <c r="H123" s="15"/>
      <c r="I123" s="15" t="s">
        <v>25</v>
      </c>
      <c r="J123" s="15" t="s">
        <v>26</v>
      </c>
      <c r="K123" s="16" t="s">
        <v>239</v>
      </c>
      <c r="L123" s="17">
        <v>65226138</v>
      </c>
      <c r="M123" s="17">
        <v>12933299</v>
      </c>
      <c r="N123" s="17">
        <v>0</v>
      </c>
      <c r="O123" s="17">
        <v>78159437</v>
      </c>
      <c r="P123" s="17">
        <v>0</v>
      </c>
      <c r="Q123" s="17">
        <v>75788551</v>
      </c>
      <c r="R123" s="17">
        <v>2370886</v>
      </c>
      <c r="S123" s="17">
        <v>26773946</v>
      </c>
      <c r="T123" s="22">
        <f t="shared" si="4"/>
        <v>0.34255551252243538</v>
      </c>
      <c r="U123" s="17">
        <v>26773946</v>
      </c>
      <c r="V123" s="22">
        <f t="shared" si="5"/>
        <v>0.34255551252243538</v>
      </c>
      <c r="W123" s="17">
        <v>26773946</v>
      </c>
    </row>
    <row r="124" spans="1:23" s="2" customFormat="1" ht="21" x14ac:dyDescent="0.25">
      <c r="A124" s="3" t="s">
        <v>379</v>
      </c>
      <c r="B124" s="4"/>
      <c r="C124" s="4"/>
      <c r="D124" s="4"/>
      <c r="E124" s="4"/>
      <c r="F124" s="4" t="s">
        <v>355</v>
      </c>
      <c r="G124" s="4"/>
      <c r="H124" s="4"/>
      <c r="I124" s="4"/>
      <c r="J124" s="4"/>
      <c r="K124" s="6" t="s">
        <v>380</v>
      </c>
      <c r="L124" s="18">
        <f t="shared" ref="L124:S124" si="12">SUBTOTAL(9,L114:L123)</f>
        <v>21385004470</v>
      </c>
      <c r="M124" s="18">
        <f t="shared" si="12"/>
        <v>2908197639</v>
      </c>
      <c r="N124" s="18">
        <f t="shared" si="12"/>
        <v>153216885</v>
      </c>
      <c r="O124" s="18">
        <f t="shared" si="12"/>
        <v>24139985224</v>
      </c>
      <c r="P124" s="18">
        <f t="shared" si="12"/>
        <v>0</v>
      </c>
      <c r="Q124" s="18">
        <f t="shared" si="12"/>
        <v>22733581891</v>
      </c>
      <c r="R124" s="18">
        <f t="shared" si="12"/>
        <v>1406403333</v>
      </c>
      <c r="S124" s="18">
        <f t="shared" si="12"/>
        <v>16491163662</v>
      </c>
      <c r="T124" s="23">
        <f t="shared" si="4"/>
        <v>0.68314721442349791</v>
      </c>
      <c r="U124" s="18">
        <f>SUBTOTAL(9,U114:U123)</f>
        <v>16345232874</v>
      </c>
      <c r="V124" s="23">
        <f t="shared" si="5"/>
        <v>0.67710202480776793</v>
      </c>
      <c r="W124" s="18">
        <f>SUBTOTAL(9,W114:W123)</f>
        <v>16110790958</v>
      </c>
    </row>
    <row r="125" spans="1:23" x14ac:dyDescent="0.25">
      <c r="A125" s="14" t="s">
        <v>240</v>
      </c>
      <c r="B125" s="15" t="s">
        <v>22</v>
      </c>
      <c r="C125" s="15" t="s">
        <v>29</v>
      </c>
      <c r="D125" s="15" t="s">
        <v>24</v>
      </c>
      <c r="E125" s="15" t="s">
        <v>32</v>
      </c>
      <c r="F125" s="15" t="s">
        <v>86</v>
      </c>
      <c r="G125" s="15" t="s">
        <v>150</v>
      </c>
      <c r="H125" s="15"/>
      <c r="I125" s="15" t="s">
        <v>25</v>
      </c>
      <c r="J125" s="15" t="s">
        <v>26</v>
      </c>
      <c r="K125" s="16" t="s">
        <v>241</v>
      </c>
      <c r="L125" s="17">
        <v>16554325354</v>
      </c>
      <c r="M125" s="17">
        <v>79551556</v>
      </c>
      <c r="N125" s="17">
        <v>0</v>
      </c>
      <c r="O125" s="17">
        <v>16633876910</v>
      </c>
      <c r="P125" s="17">
        <v>0</v>
      </c>
      <c r="Q125" s="17">
        <v>16633876910</v>
      </c>
      <c r="R125" s="17">
        <v>0</v>
      </c>
      <c r="S125" s="17">
        <v>16554325354</v>
      </c>
      <c r="T125" s="22">
        <f t="shared" si="4"/>
        <v>0.99521749761463152</v>
      </c>
      <c r="U125" s="17">
        <v>9971314809</v>
      </c>
      <c r="V125" s="22">
        <f t="shared" si="5"/>
        <v>0.59945825395674401</v>
      </c>
      <c r="W125" s="17">
        <v>9405532743</v>
      </c>
    </row>
    <row r="126" spans="1:23" s="2" customFormat="1" ht="21" x14ac:dyDescent="0.25">
      <c r="A126" s="3" t="s">
        <v>381</v>
      </c>
      <c r="B126" s="4"/>
      <c r="C126" s="4"/>
      <c r="D126" s="4"/>
      <c r="E126" s="4"/>
      <c r="F126" s="4" t="s">
        <v>356</v>
      </c>
      <c r="G126" s="4"/>
      <c r="H126" s="4"/>
      <c r="I126" s="4"/>
      <c r="J126" s="4"/>
      <c r="K126" s="6" t="s">
        <v>382</v>
      </c>
      <c r="L126" s="18">
        <f t="shared" ref="L126:S126" si="13">SUBTOTAL(9,L125:L125)</f>
        <v>16554325354</v>
      </c>
      <c r="M126" s="18">
        <f t="shared" si="13"/>
        <v>79551556</v>
      </c>
      <c r="N126" s="18">
        <f t="shared" si="13"/>
        <v>0</v>
      </c>
      <c r="O126" s="18">
        <f t="shared" si="13"/>
        <v>16633876910</v>
      </c>
      <c r="P126" s="18">
        <f t="shared" si="13"/>
        <v>0</v>
      </c>
      <c r="Q126" s="18">
        <f t="shared" si="13"/>
        <v>16633876910</v>
      </c>
      <c r="R126" s="18">
        <f t="shared" si="13"/>
        <v>0</v>
      </c>
      <c r="S126" s="18">
        <f t="shared" si="13"/>
        <v>16554325354</v>
      </c>
      <c r="T126" s="23">
        <f t="shared" si="4"/>
        <v>0.99521749761463152</v>
      </c>
      <c r="U126" s="18">
        <f>SUBTOTAL(9,U125:U125)</f>
        <v>9971314809</v>
      </c>
      <c r="V126" s="23">
        <f t="shared" si="5"/>
        <v>0.59945825395674401</v>
      </c>
      <c r="W126" s="18">
        <f>SUBTOTAL(9,W125:W125)</f>
        <v>9405532743</v>
      </c>
    </row>
    <row r="127" spans="1:23" ht="22.5" x14ac:dyDescent="0.25">
      <c r="A127" s="14" t="s">
        <v>242</v>
      </c>
      <c r="B127" s="15" t="s">
        <v>22</v>
      </c>
      <c r="C127" s="15" t="s">
        <v>29</v>
      </c>
      <c r="D127" s="15" t="s">
        <v>24</v>
      </c>
      <c r="E127" s="15" t="s">
        <v>32</v>
      </c>
      <c r="F127" s="15" t="s">
        <v>25</v>
      </c>
      <c r="G127" s="15" t="s">
        <v>23</v>
      </c>
      <c r="H127" s="15"/>
      <c r="I127" s="15" t="s">
        <v>25</v>
      </c>
      <c r="J127" s="15" t="s">
        <v>26</v>
      </c>
      <c r="K127" s="16" t="s">
        <v>243</v>
      </c>
      <c r="L127" s="17">
        <v>26370666646</v>
      </c>
      <c r="M127" s="17">
        <v>461474716</v>
      </c>
      <c r="N127" s="17">
        <v>2267536529</v>
      </c>
      <c r="O127" s="17">
        <v>24564604833</v>
      </c>
      <c r="P127" s="17">
        <v>0</v>
      </c>
      <c r="Q127" s="17">
        <v>24528247693</v>
      </c>
      <c r="R127" s="17">
        <v>36357140</v>
      </c>
      <c r="S127" s="17">
        <v>24107138823</v>
      </c>
      <c r="T127" s="22">
        <f t="shared" si="4"/>
        <v>0.98137702547588135</v>
      </c>
      <c r="U127" s="17">
        <v>7301642840</v>
      </c>
      <c r="V127" s="22">
        <f t="shared" si="5"/>
        <v>0.29724243030325487</v>
      </c>
      <c r="W127" s="17">
        <v>2906530480</v>
      </c>
    </row>
    <row r="128" spans="1:23" ht="22.5" x14ac:dyDescent="0.25">
      <c r="A128" s="14" t="s">
        <v>244</v>
      </c>
      <c r="B128" s="15" t="s">
        <v>22</v>
      </c>
      <c r="C128" s="15" t="s">
        <v>29</v>
      </c>
      <c r="D128" s="15" t="s">
        <v>24</v>
      </c>
      <c r="E128" s="15" t="s">
        <v>32</v>
      </c>
      <c r="F128" s="15" t="s">
        <v>25</v>
      </c>
      <c r="G128" s="15" t="s">
        <v>29</v>
      </c>
      <c r="H128" s="15"/>
      <c r="I128" s="15" t="s">
        <v>25</v>
      </c>
      <c r="J128" s="15" t="s">
        <v>26</v>
      </c>
      <c r="K128" s="16" t="s">
        <v>245</v>
      </c>
      <c r="L128" s="17">
        <v>53587775050</v>
      </c>
      <c r="M128" s="17">
        <v>5281331941</v>
      </c>
      <c r="N128" s="17">
        <v>536437088</v>
      </c>
      <c r="O128" s="17">
        <v>58332669903</v>
      </c>
      <c r="P128" s="17">
        <v>0</v>
      </c>
      <c r="Q128" s="17">
        <v>56197528282.330002</v>
      </c>
      <c r="R128" s="17">
        <v>2135141620.6700001</v>
      </c>
      <c r="S128" s="17">
        <v>54841084584</v>
      </c>
      <c r="T128" s="22">
        <f t="shared" si="4"/>
        <v>0.94014357092164524</v>
      </c>
      <c r="U128" s="17">
        <v>26982717521</v>
      </c>
      <c r="V128" s="22">
        <f t="shared" si="5"/>
        <v>0.46256613259548918</v>
      </c>
      <c r="W128" s="17">
        <v>26845805490</v>
      </c>
    </row>
    <row r="129" spans="1:23" s="2" customFormat="1" ht="21" x14ac:dyDescent="0.25">
      <c r="A129" s="3" t="s">
        <v>383</v>
      </c>
      <c r="B129" s="4"/>
      <c r="C129" s="4"/>
      <c r="D129" s="4"/>
      <c r="E129" s="4"/>
      <c r="F129" s="4" t="s">
        <v>357</v>
      </c>
      <c r="G129" s="4"/>
      <c r="H129" s="4"/>
      <c r="I129" s="4"/>
      <c r="J129" s="4"/>
      <c r="K129" s="6" t="s">
        <v>384</v>
      </c>
      <c r="L129" s="18">
        <f t="shared" ref="L129:S129" si="14">SUBTOTAL(9,L127:L128)</f>
        <v>79958441696</v>
      </c>
      <c r="M129" s="18">
        <f t="shared" si="14"/>
        <v>5742806657</v>
      </c>
      <c r="N129" s="18">
        <f t="shared" si="14"/>
        <v>2803973617</v>
      </c>
      <c r="O129" s="18">
        <f t="shared" si="14"/>
        <v>82897274736</v>
      </c>
      <c r="P129" s="18">
        <f t="shared" si="14"/>
        <v>0</v>
      </c>
      <c r="Q129" s="18">
        <f t="shared" si="14"/>
        <v>80725775975.330002</v>
      </c>
      <c r="R129" s="18">
        <f t="shared" si="14"/>
        <v>2171498760.6700001</v>
      </c>
      <c r="S129" s="18">
        <f t="shared" si="14"/>
        <v>78948223407</v>
      </c>
      <c r="T129" s="23">
        <f t="shared" si="4"/>
        <v>0.95236210910941999</v>
      </c>
      <c r="U129" s="18">
        <f>SUBTOTAL(9,U127:U128)</f>
        <v>34284360361</v>
      </c>
      <c r="V129" s="23">
        <f t="shared" si="5"/>
        <v>0.4135764471170395</v>
      </c>
      <c r="W129" s="18">
        <f>SUBTOTAL(9,W127:W128)</f>
        <v>29752335970</v>
      </c>
    </row>
    <row r="130" spans="1:23" ht="22.5" x14ac:dyDescent="0.25">
      <c r="A130" s="14" t="s">
        <v>246</v>
      </c>
      <c r="B130" s="15" t="s">
        <v>22</v>
      </c>
      <c r="C130" s="15" t="s">
        <v>29</v>
      </c>
      <c r="D130" s="15" t="s">
        <v>24</v>
      </c>
      <c r="E130" s="15" t="s">
        <v>32</v>
      </c>
      <c r="F130" s="15" t="s">
        <v>150</v>
      </c>
      <c r="G130" s="15" t="s">
        <v>23</v>
      </c>
      <c r="H130" s="15"/>
      <c r="I130" s="15" t="s">
        <v>25</v>
      </c>
      <c r="J130" s="15" t="s">
        <v>26</v>
      </c>
      <c r="K130" s="16" t="s">
        <v>247</v>
      </c>
      <c r="L130" s="17">
        <v>1250000000</v>
      </c>
      <c r="M130" s="17">
        <v>0</v>
      </c>
      <c r="N130" s="17">
        <v>0</v>
      </c>
      <c r="O130" s="17">
        <v>1250000000</v>
      </c>
      <c r="P130" s="17">
        <v>0</v>
      </c>
      <c r="Q130" s="17">
        <v>1045165075</v>
      </c>
      <c r="R130" s="17">
        <v>204834925</v>
      </c>
      <c r="S130" s="17">
        <v>869227340</v>
      </c>
      <c r="T130" s="22">
        <f t="shared" si="4"/>
        <v>0.69538187200000001</v>
      </c>
      <c r="U130" s="17">
        <v>459118096</v>
      </c>
      <c r="V130" s="22">
        <f t="shared" si="5"/>
        <v>0.36729447679999999</v>
      </c>
      <c r="W130" s="17">
        <v>459118096</v>
      </c>
    </row>
    <row r="131" spans="1:23" ht="22.5" x14ac:dyDescent="0.25">
      <c r="A131" s="14" t="s">
        <v>248</v>
      </c>
      <c r="B131" s="15" t="s">
        <v>22</v>
      </c>
      <c r="C131" s="15" t="s">
        <v>29</v>
      </c>
      <c r="D131" s="15" t="s">
        <v>24</v>
      </c>
      <c r="E131" s="15" t="s">
        <v>32</v>
      </c>
      <c r="F131" s="15" t="s">
        <v>150</v>
      </c>
      <c r="G131" s="15" t="s">
        <v>29</v>
      </c>
      <c r="H131" s="15"/>
      <c r="I131" s="15" t="s">
        <v>25</v>
      </c>
      <c r="J131" s="15" t="s">
        <v>26</v>
      </c>
      <c r="K131" s="16" t="s">
        <v>249</v>
      </c>
      <c r="L131" s="17">
        <v>41883142724</v>
      </c>
      <c r="M131" s="17">
        <v>2565000000</v>
      </c>
      <c r="N131" s="17">
        <v>329000000</v>
      </c>
      <c r="O131" s="17">
        <v>44119142724</v>
      </c>
      <c r="P131" s="17">
        <v>0</v>
      </c>
      <c r="Q131" s="17">
        <v>41009890337</v>
      </c>
      <c r="R131" s="17">
        <v>3109252387</v>
      </c>
      <c r="S131" s="17">
        <v>35811900965</v>
      </c>
      <c r="T131" s="22">
        <f t="shared" si="4"/>
        <v>0.81170890352588343</v>
      </c>
      <c r="U131" s="17">
        <v>25515311979</v>
      </c>
      <c r="V131" s="22">
        <f t="shared" si="5"/>
        <v>0.5783274652143261</v>
      </c>
      <c r="W131" s="17">
        <v>24822346507</v>
      </c>
    </row>
    <row r="132" spans="1:23" s="2" customFormat="1" ht="21" x14ac:dyDescent="0.25">
      <c r="A132" s="3" t="s">
        <v>385</v>
      </c>
      <c r="B132" s="4"/>
      <c r="C132" s="4"/>
      <c r="D132" s="4"/>
      <c r="E132" s="4"/>
      <c r="F132" s="4" t="s">
        <v>358</v>
      </c>
      <c r="G132" s="4"/>
      <c r="H132" s="4"/>
      <c r="I132" s="4"/>
      <c r="J132" s="4"/>
      <c r="K132" s="6" t="s">
        <v>386</v>
      </c>
      <c r="L132" s="18">
        <f t="shared" ref="L132:S132" si="15">SUBTOTAL(9,L130:L131)</f>
        <v>43133142724</v>
      </c>
      <c r="M132" s="18">
        <f t="shared" si="15"/>
        <v>2565000000</v>
      </c>
      <c r="N132" s="18">
        <f t="shared" si="15"/>
        <v>329000000</v>
      </c>
      <c r="O132" s="18">
        <f t="shared" si="15"/>
        <v>45369142724</v>
      </c>
      <c r="P132" s="18">
        <f t="shared" si="15"/>
        <v>0</v>
      </c>
      <c r="Q132" s="18">
        <f t="shared" si="15"/>
        <v>42055055412</v>
      </c>
      <c r="R132" s="18">
        <f t="shared" si="15"/>
        <v>3314087312</v>
      </c>
      <c r="S132" s="18">
        <f t="shared" si="15"/>
        <v>36681128305</v>
      </c>
      <c r="T132" s="23">
        <f t="shared" si="4"/>
        <v>0.80850388838394138</v>
      </c>
      <c r="U132" s="18">
        <f>SUBTOTAL(9,U130:U131)</f>
        <v>25974430075</v>
      </c>
      <c r="V132" s="23">
        <f t="shared" si="5"/>
        <v>0.57251313371763768</v>
      </c>
      <c r="W132" s="18">
        <f>SUBTOTAL(9,W130:W131)</f>
        <v>25281464603</v>
      </c>
    </row>
    <row r="133" spans="1:23" x14ac:dyDescent="0.25">
      <c r="A133" s="14" t="s">
        <v>250</v>
      </c>
      <c r="B133" s="15" t="s">
        <v>22</v>
      </c>
      <c r="C133" s="15" t="s">
        <v>29</v>
      </c>
      <c r="D133" s="15" t="s">
        <v>24</v>
      </c>
      <c r="E133" s="15" t="s">
        <v>32</v>
      </c>
      <c r="F133" s="15" t="s">
        <v>53</v>
      </c>
      <c r="G133" s="15"/>
      <c r="H133" s="15"/>
      <c r="I133" s="15" t="s">
        <v>25</v>
      </c>
      <c r="J133" s="15" t="s">
        <v>26</v>
      </c>
      <c r="K133" s="16" t="s">
        <v>251</v>
      </c>
      <c r="L133" s="17">
        <v>61321000</v>
      </c>
      <c r="M133" s="17">
        <v>0</v>
      </c>
      <c r="N133" s="17">
        <v>0</v>
      </c>
      <c r="O133" s="17">
        <v>61321000</v>
      </c>
      <c r="P133" s="17">
        <v>0</v>
      </c>
      <c r="Q133" s="17">
        <v>30551516</v>
      </c>
      <c r="R133" s="17">
        <v>30769484</v>
      </c>
      <c r="S133" s="17">
        <v>30551516</v>
      </c>
      <c r="T133" s="22">
        <f t="shared" si="4"/>
        <v>0.49822272957062019</v>
      </c>
      <c r="U133" s="17">
        <v>25551516</v>
      </c>
      <c r="V133" s="22">
        <f t="shared" si="5"/>
        <v>0.41668459418470016</v>
      </c>
      <c r="W133" s="17">
        <v>25551516</v>
      </c>
    </row>
    <row r="134" spans="1:23" ht="21" x14ac:dyDescent="0.25">
      <c r="A134" s="7" t="s">
        <v>250</v>
      </c>
      <c r="B134" s="4"/>
      <c r="C134" s="4"/>
      <c r="D134" s="4"/>
      <c r="E134" s="4"/>
      <c r="F134" s="4" t="s">
        <v>359</v>
      </c>
      <c r="G134" s="4"/>
      <c r="H134" s="4"/>
      <c r="I134" s="4"/>
      <c r="J134" s="4"/>
      <c r="K134" s="8" t="s">
        <v>251</v>
      </c>
      <c r="L134" s="17">
        <f t="shared" ref="L134:S134" si="16">SUBTOTAL(9,L133:L133)</f>
        <v>61321000</v>
      </c>
      <c r="M134" s="17">
        <f t="shared" si="16"/>
        <v>0</v>
      </c>
      <c r="N134" s="17">
        <f t="shared" si="16"/>
        <v>0</v>
      </c>
      <c r="O134" s="17">
        <f t="shared" si="16"/>
        <v>61321000</v>
      </c>
      <c r="P134" s="17">
        <f t="shared" si="16"/>
        <v>0</v>
      </c>
      <c r="Q134" s="17">
        <f t="shared" si="16"/>
        <v>30551516</v>
      </c>
      <c r="R134" s="17">
        <f t="shared" si="16"/>
        <v>30769484</v>
      </c>
      <c r="S134" s="17">
        <f t="shared" si="16"/>
        <v>30551516</v>
      </c>
      <c r="T134" s="22">
        <f t="shared" si="4"/>
        <v>0.49822272957062019</v>
      </c>
      <c r="U134" s="17">
        <f>SUBTOTAL(9,U133:U133)</f>
        <v>25551516</v>
      </c>
      <c r="V134" s="22">
        <f t="shared" si="5"/>
        <v>0.41668459418470016</v>
      </c>
      <c r="W134" s="17">
        <f>SUBTOTAL(9,W133:W133)</f>
        <v>25551516</v>
      </c>
    </row>
    <row r="135" spans="1:23" x14ac:dyDescent="0.25">
      <c r="A135" s="14" t="s">
        <v>252</v>
      </c>
      <c r="B135" s="15" t="s">
        <v>22</v>
      </c>
      <c r="C135" s="15" t="s">
        <v>29</v>
      </c>
      <c r="D135" s="15" t="s">
        <v>24</v>
      </c>
      <c r="E135" s="15" t="s">
        <v>32</v>
      </c>
      <c r="F135" s="15" t="s">
        <v>56</v>
      </c>
      <c r="G135" s="15"/>
      <c r="H135" s="15"/>
      <c r="I135" s="15" t="s">
        <v>25</v>
      </c>
      <c r="J135" s="15" t="s">
        <v>26</v>
      </c>
      <c r="K135" s="16" t="s">
        <v>253</v>
      </c>
      <c r="L135" s="17">
        <v>42380000</v>
      </c>
      <c r="M135" s="17">
        <v>0</v>
      </c>
      <c r="N135" s="17">
        <v>0</v>
      </c>
      <c r="O135" s="17">
        <v>42380000</v>
      </c>
      <c r="P135" s="17">
        <v>0</v>
      </c>
      <c r="Q135" s="17">
        <v>36300000</v>
      </c>
      <c r="R135" s="17">
        <v>6080000</v>
      </c>
      <c r="S135" s="17">
        <v>36300000</v>
      </c>
      <c r="T135" s="22">
        <f t="shared" ref="T135:T194" si="17">+S135/O135</f>
        <v>0.85653610193487495</v>
      </c>
      <c r="U135" s="17">
        <v>599731</v>
      </c>
      <c r="V135" s="22">
        <f t="shared" ref="V135:V194" si="18">+U135/O135</f>
        <v>1.4151274185936763E-2</v>
      </c>
      <c r="W135" s="17">
        <v>599731</v>
      </c>
    </row>
    <row r="136" spans="1:23" s="2" customFormat="1" ht="21" x14ac:dyDescent="0.25">
      <c r="A136" s="7" t="s">
        <v>252</v>
      </c>
      <c r="B136" s="4"/>
      <c r="C136" s="4"/>
      <c r="D136" s="4"/>
      <c r="E136" s="4"/>
      <c r="F136" s="4" t="s">
        <v>360</v>
      </c>
      <c r="G136" s="4"/>
      <c r="H136" s="4"/>
      <c r="I136" s="4"/>
      <c r="J136" s="4"/>
      <c r="K136" s="8" t="s">
        <v>253</v>
      </c>
      <c r="L136" s="18">
        <f t="shared" ref="L136:S136" si="19">SUBTOTAL(9,L135:L135)</f>
        <v>42380000</v>
      </c>
      <c r="M136" s="18">
        <f t="shared" si="19"/>
        <v>0</v>
      </c>
      <c r="N136" s="18">
        <f t="shared" si="19"/>
        <v>0</v>
      </c>
      <c r="O136" s="18">
        <f t="shared" si="19"/>
        <v>42380000</v>
      </c>
      <c r="P136" s="18">
        <f t="shared" si="19"/>
        <v>0</v>
      </c>
      <c r="Q136" s="18">
        <f t="shared" si="19"/>
        <v>36300000</v>
      </c>
      <c r="R136" s="18">
        <f t="shared" si="19"/>
        <v>6080000</v>
      </c>
      <c r="S136" s="18">
        <f t="shared" si="19"/>
        <v>36300000</v>
      </c>
      <c r="T136" s="23">
        <f t="shared" si="17"/>
        <v>0.85653610193487495</v>
      </c>
      <c r="U136" s="18">
        <f>SUBTOTAL(9,U135:U135)</f>
        <v>599731</v>
      </c>
      <c r="V136" s="23">
        <f t="shared" si="18"/>
        <v>1.4151274185936763E-2</v>
      </c>
      <c r="W136" s="18">
        <f>SUBTOTAL(9,W135:W135)</f>
        <v>599731</v>
      </c>
    </row>
    <row r="137" spans="1:23" x14ac:dyDescent="0.25">
      <c r="A137" s="14" t="s">
        <v>254</v>
      </c>
      <c r="B137" s="15" t="s">
        <v>22</v>
      </c>
      <c r="C137" s="15" t="s">
        <v>29</v>
      </c>
      <c r="D137" s="15" t="s">
        <v>24</v>
      </c>
      <c r="E137" s="15" t="s">
        <v>32</v>
      </c>
      <c r="F137" s="15" t="s">
        <v>255</v>
      </c>
      <c r="G137" s="15" t="s">
        <v>23</v>
      </c>
      <c r="H137" s="15"/>
      <c r="I137" s="15" t="s">
        <v>25</v>
      </c>
      <c r="J137" s="15" t="s">
        <v>26</v>
      </c>
      <c r="K137" s="16" t="s">
        <v>256</v>
      </c>
      <c r="L137" s="17">
        <v>78379637</v>
      </c>
      <c r="M137" s="17">
        <v>10593093</v>
      </c>
      <c r="N137" s="17">
        <v>43437779</v>
      </c>
      <c r="O137" s="17">
        <v>45534951</v>
      </c>
      <c r="P137" s="17">
        <v>0</v>
      </c>
      <c r="Q137" s="17">
        <v>45534918</v>
      </c>
      <c r="R137" s="17">
        <v>33</v>
      </c>
      <c r="S137" s="17">
        <v>45534918</v>
      </c>
      <c r="T137" s="22">
        <f t="shared" si="17"/>
        <v>0.99999927528196964</v>
      </c>
      <c r="U137" s="17">
        <v>8915447</v>
      </c>
      <c r="V137" s="22">
        <f t="shared" si="18"/>
        <v>0.19579349058704379</v>
      </c>
      <c r="W137" s="17">
        <v>8915447</v>
      </c>
    </row>
    <row r="138" spans="1:23" x14ac:dyDescent="0.25">
      <c r="A138" s="14" t="s">
        <v>257</v>
      </c>
      <c r="B138" s="15" t="s">
        <v>22</v>
      </c>
      <c r="C138" s="15" t="s">
        <v>29</v>
      </c>
      <c r="D138" s="15" t="s">
        <v>24</v>
      </c>
      <c r="E138" s="15" t="s">
        <v>32</v>
      </c>
      <c r="F138" s="15" t="s">
        <v>255</v>
      </c>
      <c r="G138" s="15" t="s">
        <v>29</v>
      </c>
      <c r="H138" s="15"/>
      <c r="I138" s="15" t="s">
        <v>25</v>
      </c>
      <c r="J138" s="15" t="s">
        <v>26</v>
      </c>
      <c r="K138" s="16" t="s">
        <v>258</v>
      </c>
      <c r="L138" s="17">
        <v>174326410</v>
      </c>
      <c r="M138" s="17">
        <v>10364276</v>
      </c>
      <c r="N138" s="17">
        <v>1249798</v>
      </c>
      <c r="O138" s="17">
        <v>183440888</v>
      </c>
      <c r="P138" s="17">
        <v>0</v>
      </c>
      <c r="Q138" s="17">
        <v>180592386</v>
      </c>
      <c r="R138" s="17">
        <v>2848502</v>
      </c>
      <c r="S138" s="17">
        <v>180592386</v>
      </c>
      <c r="T138" s="22">
        <f t="shared" si="17"/>
        <v>0.98447182615034001</v>
      </c>
      <c r="U138" s="17">
        <v>64384519</v>
      </c>
      <c r="V138" s="22">
        <f t="shared" si="18"/>
        <v>0.35098237749481459</v>
      </c>
      <c r="W138" s="17">
        <v>64384519</v>
      </c>
    </row>
    <row r="139" spans="1:23" ht="22.5" x14ac:dyDescent="0.25">
      <c r="A139" s="14" t="s">
        <v>259</v>
      </c>
      <c r="B139" s="15" t="s">
        <v>22</v>
      </c>
      <c r="C139" s="15" t="s">
        <v>29</v>
      </c>
      <c r="D139" s="15" t="s">
        <v>24</v>
      </c>
      <c r="E139" s="15" t="s">
        <v>32</v>
      </c>
      <c r="F139" s="15" t="s">
        <v>255</v>
      </c>
      <c r="G139" s="15" t="s">
        <v>87</v>
      </c>
      <c r="H139" s="15"/>
      <c r="I139" s="15" t="s">
        <v>25</v>
      </c>
      <c r="J139" s="15" t="s">
        <v>26</v>
      </c>
      <c r="K139" s="16" t="s">
        <v>260</v>
      </c>
      <c r="L139" s="17">
        <v>115955220</v>
      </c>
      <c r="M139" s="17">
        <v>40000000</v>
      </c>
      <c r="N139" s="17">
        <v>14885367</v>
      </c>
      <c r="O139" s="17">
        <v>141069853</v>
      </c>
      <c r="P139" s="17">
        <v>0</v>
      </c>
      <c r="Q139" s="17">
        <v>141068282</v>
      </c>
      <c r="R139" s="17">
        <v>1571</v>
      </c>
      <c r="S139" s="17">
        <v>140628282</v>
      </c>
      <c r="T139" s="22">
        <f t="shared" si="17"/>
        <v>0.99686984149618418</v>
      </c>
      <c r="U139" s="17">
        <v>38604478</v>
      </c>
      <c r="V139" s="22">
        <f t="shared" si="18"/>
        <v>0.27365505229526255</v>
      </c>
      <c r="W139" s="17">
        <v>38604478</v>
      </c>
    </row>
    <row r="140" spans="1:23" s="2" customFormat="1" ht="21" x14ac:dyDescent="0.25">
      <c r="A140" s="3" t="s">
        <v>387</v>
      </c>
      <c r="B140" s="4"/>
      <c r="C140" s="4"/>
      <c r="D140" s="4"/>
      <c r="E140" s="4"/>
      <c r="F140" s="4" t="s">
        <v>361</v>
      </c>
      <c r="G140" s="4"/>
      <c r="H140" s="4"/>
      <c r="I140" s="4"/>
      <c r="J140" s="4"/>
      <c r="K140" s="6" t="s">
        <v>388</v>
      </c>
      <c r="L140" s="18">
        <f t="shared" ref="L140:S140" si="20">SUBTOTAL(9,L137:L139)</f>
        <v>368661267</v>
      </c>
      <c r="M140" s="18">
        <f t="shared" si="20"/>
        <v>60957369</v>
      </c>
      <c r="N140" s="18">
        <f t="shared" si="20"/>
        <v>59572944</v>
      </c>
      <c r="O140" s="18">
        <f t="shared" si="20"/>
        <v>370045692</v>
      </c>
      <c r="P140" s="18">
        <f t="shared" si="20"/>
        <v>0</v>
      </c>
      <c r="Q140" s="18">
        <f t="shared" si="20"/>
        <v>367195586</v>
      </c>
      <c r="R140" s="18">
        <f t="shared" si="20"/>
        <v>2850106</v>
      </c>
      <c r="S140" s="18">
        <f t="shared" si="20"/>
        <v>366755586</v>
      </c>
      <c r="T140" s="23">
        <f t="shared" si="17"/>
        <v>0.99110891959796144</v>
      </c>
      <c r="U140" s="18">
        <f>SUBTOTAL(9,U137:U139)</f>
        <v>111904444</v>
      </c>
      <c r="V140" s="23">
        <f t="shared" si="18"/>
        <v>0.30240709841853802</v>
      </c>
      <c r="W140" s="18">
        <f>SUBTOTAL(9,W137:W139)</f>
        <v>111904444</v>
      </c>
    </row>
    <row r="141" spans="1:23" x14ac:dyDescent="0.25">
      <c r="A141" s="14" t="s">
        <v>261</v>
      </c>
      <c r="B141" s="15" t="s">
        <v>22</v>
      </c>
      <c r="C141" s="15" t="s">
        <v>29</v>
      </c>
      <c r="D141" s="15" t="s">
        <v>24</v>
      </c>
      <c r="E141" s="15" t="s">
        <v>32</v>
      </c>
      <c r="F141" s="15" t="s">
        <v>192</v>
      </c>
      <c r="G141" s="15" t="s">
        <v>23</v>
      </c>
      <c r="H141" s="15"/>
      <c r="I141" s="15" t="s">
        <v>25</v>
      </c>
      <c r="J141" s="15" t="s">
        <v>26</v>
      </c>
      <c r="K141" s="16" t="s">
        <v>262</v>
      </c>
      <c r="L141" s="17">
        <v>1400000000</v>
      </c>
      <c r="M141" s="17">
        <v>0</v>
      </c>
      <c r="N141" s="17">
        <v>0</v>
      </c>
      <c r="O141" s="17">
        <v>1400000000</v>
      </c>
      <c r="P141" s="17">
        <v>0</v>
      </c>
      <c r="Q141" s="17">
        <v>130000000</v>
      </c>
      <c r="R141" s="17">
        <v>1270000000</v>
      </c>
      <c r="S141" s="17">
        <v>130000000</v>
      </c>
      <c r="T141" s="22">
        <f t="shared" si="17"/>
        <v>9.285714285714286E-2</v>
      </c>
      <c r="U141" s="17">
        <v>130000000</v>
      </c>
      <c r="V141" s="22">
        <f t="shared" si="18"/>
        <v>9.285714285714286E-2</v>
      </c>
      <c r="W141" s="17">
        <v>130000000</v>
      </c>
    </row>
    <row r="142" spans="1:23" x14ac:dyDescent="0.25">
      <c r="A142" s="14" t="s">
        <v>263</v>
      </c>
      <c r="B142" s="15" t="s">
        <v>22</v>
      </c>
      <c r="C142" s="15" t="s">
        <v>29</v>
      </c>
      <c r="D142" s="15" t="s">
        <v>24</v>
      </c>
      <c r="E142" s="15" t="s">
        <v>32</v>
      </c>
      <c r="F142" s="15" t="s">
        <v>192</v>
      </c>
      <c r="G142" s="15" t="s">
        <v>29</v>
      </c>
      <c r="H142" s="15"/>
      <c r="I142" s="15" t="s">
        <v>25</v>
      </c>
      <c r="J142" s="15" t="s">
        <v>26</v>
      </c>
      <c r="K142" s="16" t="s">
        <v>264</v>
      </c>
      <c r="L142" s="17">
        <v>20288300000</v>
      </c>
      <c r="M142" s="17">
        <v>5394026718</v>
      </c>
      <c r="N142" s="17">
        <v>3951950000</v>
      </c>
      <c r="O142" s="17">
        <v>21730376718</v>
      </c>
      <c r="P142" s="17">
        <v>0</v>
      </c>
      <c r="Q142" s="17">
        <v>17693685357</v>
      </c>
      <c r="R142" s="17">
        <v>4036691361</v>
      </c>
      <c r="S142" s="17">
        <v>17693685357</v>
      </c>
      <c r="T142" s="22">
        <f t="shared" si="17"/>
        <v>0.81423739618576085</v>
      </c>
      <c r="U142" s="17">
        <v>13120481104</v>
      </c>
      <c r="V142" s="22">
        <f t="shared" si="18"/>
        <v>0.60378525758054924</v>
      </c>
      <c r="W142" s="17">
        <v>12800996581</v>
      </c>
    </row>
    <row r="143" spans="1:23" s="2" customFormat="1" ht="21" x14ac:dyDescent="0.25">
      <c r="A143" s="3" t="s">
        <v>389</v>
      </c>
      <c r="B143" s="4"/>
      <c r="C143" s="4"/>
      <c r="D143" s="4"/>
      <c r="E143" s="4"/>
      <c r="F143" s="4" t="s">
        <v>362</v>
      </c>
      <c r="G143" s="4"/>
      <c r="H143" s="4"/>
      <c r="I143" s="4"/>
      <c r="J143" s="4"/>
      <c r="K143" s="6" t="s">
        <v>390</v>
      </c>
      <c r="L143" s="18">
        <f t="shared" ref="L143:S143" si="21">SUBTOTAL(9,L141:L142)</f>
        <v>21688300000</v>
      </c>
      <c r="M143" s="18">
        <f t="shared" si="21"/>
        <v>5394026718</v>
      </c>
      <c r="N143" s="18">
        <f t="shared" si="21"/>
        <v>3951950000</v>
      </c>
      <c r="O143" s="18">
        <f t="shared" si="21"/>
        <v>23130376718</v>
      </c>
      <c r="P143" s="18">
        <f t="shared" si="21"/>
        <v>0</v>
      </c>
      <c r="Q143" s="18">
        <f t="shared" si="21"/>
        <v>17823685357</v>
      </c>
      <c r="R143" s="18">
        <f t="shared" si="21"/>
        <v>5306691361</v>
      </c>
      <c r="S143" s="18">
        <f t="shared" si="21"/>
        <v>17823685357</v>
      </c>
      <c r="T143" s="23">
        <f t="shared" si="17"/>
        <v>0.77057479756175584</v>
      </c>
      <c r="U143" s="18">
        <f>SUBTOTAL(9,U141:U142)</f>
        <v>13250481104</v>
      </c>
      <c r="V143" s="23">
        <f t="shared" si="18"/>
        <v>0.57286058353249858</v>
      </c>
      <c r="W143" s="18">
        <f>SUBTOTAL(9,W141:W142)</f>
        <v>12930996581</v>
      </c>
    </row>
    <row r="144" spans="1:23" ht="22.5" x14ac:dyDescent="0.25">
      <c r="A144" s="14" t="s">
        <v>265</v>
      </c>
      <c r="B144" s="15" t="s">
        <v>22</v>
      </c>
      <c r="C144" s="15" t="s">
        <v>29</v>
      </c>
      <c r="D144" s="15" t="s">
        <v>24</v>
      </c>
      <c r="E144" s="15" t="s">
        <v>32</v>
      </c>
      <c r="F144" s="15" t="s">
        <v>266</v>
      </c>
      <c r="G144" s="15" t="s">
        <v>23</v>
      </c>
      <c r="H144" s="15"/>
      <c r="I144" s="15" t="s">
        <v>25</v>
      </c>
      <c r="J144" s="15" t="s">
        <v>26</v>
      </c>
      <c r="K144" s="16" t="s">
        <v>267</v>
      </c>
      <c r="L144" s="17">
        <v>147785000</v>
      </c>
      <c r="M144" s="17">
        <v>0</v>
      </c>
      <c r="N144" s="17">
        <v>50133375</v>
      </c>
      <c r="O144" s="17">
        <v>97651625</v>
      </c>
      <c r="P144" s="17">
        <v>0</v>
      </c>
      <c r="Q144" s="17">
        <v>31404175</v>
      </c>
      <c r="R144" s="17">
        <v>66247450</v>
      </c>
      <c r="S144" s="17">
        <v>31354175</v>
      </c>
      <c r="T144" s="22">
        <f t="shared" si="17"/>
        <v>0.3210819584415518</v>
      </c>
      <c r="U144" s="17">
        <v>23516772</v>
      </c>
      <c r="V144" s="22">
        <f t="shared" si="18"/>
        <v>0.24082315066441545</v>
      </c>
      <c r="W144" s="17">
        <v>23516772</v>
      </c>
    </row>
    <row r="145" spans="1:23" x14ac:dyDescent="0.25">
      <c r="A145" s="14" t="s">
        <v>268</v>
      </c>
      <c r="B145" s="15" t="s">
        <v>22</v>
      </c>
      <c r="C145" s="15" t="s">
        <v>29</v>
      </c>
      <c r="D145" s="15" t="s">
        <v>24</v>
      </c>
      <c r="E145" s="15" t="s">
        <v>32</v>
      </c>
      <c r="F145" s="15" t="s">
        <v>266</v>
      </c>
      <c r="G145" s="15" t="s">
        <v>32</v>
      </c>
      <c r="H145" s="15"/>
      <c r="I145" s="15" t="s">
        <v>25</v>
      </c>
      <c r="J145" s="15" t="s">
        <v>26</v>
      </c>
      <c r="K145" s="16" t="s">
        <v>269</v>
      </c>
      <c r="L145" s="17">
        <v>1236021100</v>
      </c>
      <c r="M145" s="17">
        <v>100000000</v>
      </c>
      <c r="N145" s="17">
        <v>0</v>
      </c>
      <c r="O145" s="17">
        <v>1336021100</v>
      </c>
      <c r="P145" s="17">
        <v>0</v>
      </c>
      <c r="Q145" s="17">
        <v>1313021100</v>
      </c>
      <c r="R145" s="17">
        <v>23000000</v>
      </c>
      <c r="S145" s="17">
        <v>1089500100</v>
      </c>
      <c r="T145" s="22">
        <f t="shared" si="17"/>
        <v>0.81548120759470044</v>
      </c>
      <c r="U145" s="17">
        <v>184492784</v>
      </c>
      <c r="V145" s="22">
        <f t="shared" si="18"/>
        <v>0.13809122026590748</v>
      </c>
      <c r="W145" s="17">
        <v>184492784</v>
      </c>
    </row>
    <row r="146" spans="1:23" x14ac:dyDescent="0.25">
      <c r="A146" s="14" t="s">
        <v>270</v>
      </c>
      <c r="B146" s="15" t="s">
        <v>22</v>
      </c>
      <c r="C146" s="15" t="s">
        <v>29</v>
      </c>
      <c r="D146" s="15" t="s">
        <v>24</v>
      </c>
      <c r="E146" s="15" t="s">
        <v>32</v>
      </c>
      <c r="F146" s="15" t="s">
        <v>266</v>
      </c>
      <c r="G146" s="15" t="s">
        <v>37</v>
      </c>
      <c r="H146" s="15"/>
      <c r="I146" s="15" t="s">
        <v>25</v>
      </c>
      <c r="J146" s="15" t="s">
        <v>26</v>
      </c>
      <c r="K146" s="16" t="s">
        <v>271</v>
      </c>
      <c r="L146" s="17">
        <v>0</v>
      </c>
      <c r="M146" s="17">
        <v>5000000</v>
      </c>
      <c r="N146" s="17">
        <v>0</v>
      </c>
      <c r="O146" s="17">
        <v>5000000</v>
      </c>
      <c r="P146" s="17">
        <v>0</v>
      </c>
      <c r="Q146" s="17">
        <v>5000000</v>
      </c>
      <c r="R146" s="17">
        <v>0</v>
      </c>
      <c r="S146" s="17">
        <v>5000000</v>
      </c>
      <c r="T146" s="22">
        <f t="shared" si="17"/>
        <v>1</v>
      </c>
      <c r="U146" s="17">
        <v>0</v>
      </c>
      <c r="V146" s="22">
        <f t="shared" si="18"/>
        <v>0</v>
      </c>
      <c r="W146" s="17">
        <v>0</v>
      </c>
    </row>
    <row r="147" spans="1:23" ht="33.75" x14ac:dyDescent="0.25">
      <c r="A147" s="14" t="s">
        <v>272</v>
      </c>
      <c r="B147" s="15" t="s">
        <v>22</v>
      </c>
      <c r="C147" s="15" t="s">
        <v>29</v>
      </c>
      <c r="D147" s="15" t="s">
        <v>24</v>
      </c>
      <c r="E147" s="15" t="s">
        <v>32</v>
      </c>
      <c r="F147" s="15" t="s">
        <v>266</v>
      </c>
      <c r="G147" s="15" t="s">
        <v>25</v>
      </c>
      <c r="H147" s="15"/>
      <c r="I147" s="15" t="s">
        <v>25</v>
      </c>
      <c r="J147" s="15" t="s">
        <v>26</v>
      </c>
      <c r="K147" s="16" t="s">
        <v>273</v>
      </c>
      <c r="L147" s="17">
        <v>123000000</v>
      </c>
      <c r="M147" s="17">
        <v>0</v>
      </c>
      <c r="N147" s="17">
        <v>0</v>
      </c>
      <c r="O147" s="17">
        <v>123000000</v>
      </c>
      <c r="P147" s="17">
        <v>0</v>
      </c>
      <c r="Q147" s="17">
        <v>117940682</v>
      </c>
      <c r="R147" s="17">
        <v>5059318</v>
      </c>
      <c r="S147" s="17">
        <v>86007887</v>
      </c>
      <c r="T147" s="22">
        <f t="shared" si="17"/>
        <v>0.69925111382113825</v>
      </c>
      <c r="U147" s="17">
        <v>0</v>
      </c>
      <c r="V147" s="22">
        <f t="shared" si="18"/>
        <v>0</v>
      </c>
      <c r="W147" s="17">
        <v>0</v>
      </c>
    </row>
    <row r="148" spans="1:23" ht="33.75" x14ac:dyDescent="0.25">
      <c r="A148" s="14" t="s">
        <v>274</v>
      </c>
      <c r="B148" s="15" t="s">
        <v>22</v>
      </c>
      <c r="C148" s="15" t="s">
        <v>29</v>
      </c>
      <c r="D148" s="15" t="s">
        <v>24</v>
      </c>
      <c r="E148" s="15" t="s">
        <v>32</v>
      </c>
      <c r="F148" s="15" t="s">
        <v>266</v>
      </c>
      <c r="G148" s="15" t="s">
        <v>150</v>
      </c>
      <c r="H148" s="15"/>
      <c r="I148" s="15" t="s">
        <v>25</v>
      </c>
      <c r="J148" s="15" t="s">
        <v>26</v>
      </c>
      <c r="K148" s="16" t="s">
        <v>275</v>
      </c>
      <c r="L148" s="17">
        <v>1882350878</v>
      </c>
      <c r="M148" s="17">
        <v>10000000</v>
      </c>
      <c r="N148" s="17">
        <v>5380800</v>
      </c>
      <c r="O148" s="17">
        <v>1886970078</v>
      </c>
      <c r="P148" s="17">
        <v>0</v>
      </c>
      <c r="Q148" s="17">
        <v>1854754078</v>
      </c>
      <c r="R148" s="17">
        <v>32216000</v>
      </c>
      <c r="S148" s="17">
        <v>1835754078</v>
      </c>
      <c r="T148" s="22">
        <f t="shared" si="17"/>
        <v>0.97285807517717304</v>
      </c>
      <c r="U148" s="17">
        <v>507067750</v>
      </c>
      <c r="V148" s="22">
        <f t="shared" si="18"/>
        <v>0.26872060978170953</v>
      </c>
      <c r="W148" s="17">
        <v>495040497</v>
      </c>
    </row>
    <row r="149" spans="1:23" ht="33.75" x14ac:dyDescent="0.25">
      <c r="A149" s="14" t="s">
        <v>274</v>
      </c>
      <c r="B149" s="15" t="s">
        <v>22</v>
      </c>
      <c r="C149" s="15" t="s">
        <v>29</v>
      </c>
      <c r="D149" s="15" t="s">
        <v>24</v>
      </c>
      <c r="E149" s="15" t="s">
        <v>32</v>
      </c>
      <c r="F149" s="15" t="s">
        <v>266</v>
      </c>
      <c r="G149" s="15" t="s">
        <v>150</v>
      </c>
      <c r="H149" s="15"/>
      <c r="I149" s="15" t="s">
        <v>56</v>
      </c>
      <c r="J149" s="15" t="s">
        <v>26</v>
      </c>
      <c r="K149" s="16" t="s">
        <v>275</v>
      </c>
      <c r="L149" s="17">
        <v>312000000</v>
      </c>
      <c r="M149" s="17">
        <v>0</v>
      </c>
      <c r="N149" s="17">
        <v>312000000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22">
        <v>0</v>
      </c>
      <c r="U149" s="17">
        <v>0</v>
      </c>
      <c r="V149" s="22">
        <v>0</v>
      </c>
      <c r="W149" s="17">
        <v>0</v>
      </c>
    </row>
    <row r="150" spans="1:23" ht="33.75" x14ac:dyDescent="0.25">
      <c r="A150" s="14" t="s">
        <v>274</v>
      </c>
      <c r="B150" s="15" t="s">
        <v>22</v>
      </c>
      <c r="C150" s="15" t="s">
        <v>29</v>
      </c>
      <c r="D150" s="15" t="s">
        <v>24</v>
      </c>
      <c r="E150" s="15" t="s">
        <v>32</v>
      </c>
      <c r="F150" s="15" t="s">
        <v>266</v>
      </c>
      <c r="G150" s="15" t="s">
        <v>150</v>
      </c>
      <c r="H150" s="15"/>
      <c r="I150" s="15" t="s">
        <v>56</v>
      </c>
      <c r="J150" s="15" t="s">
        <v>93</v>
      </c>
      <c r="K150" s="16" t="s">
        <v>275</v>
      </c>
      <c r="L150" s="17">
        <v>312000000</v>
      </c>
      <c r="M150" s="17">
        <v>0</v>
      </c>
      <c r="N150" s="17">
        <v>0</v>
      </c>
      <c r="O150" s="17">
        <v>312000000</v>
      </c>
      <c r="P150" s="17">
        <v>0</v>
      </c>
      <c r="Q150" s="17">
        <v>0</v>
      </c>
      <c r="R150" s="17">
        <v>312000000</v>
      </c>
      <c r="S150" s="17">
        <v>0</v>
      </c>
      <c r="T150" s="22">
        <f t="shared" si="17"/>
        <v>0</v>
      </c>
      <c r="U150" s="17">
        <v>0</v>
      </c>
      <c r="V150" s="22">
        <f t="shared" si="18"/>
        <v>0</v>
      </c>
      <c r="W150" s="17">
        <v>0</v>
      </c>
    </row>
    <row r="151" spans="1:23" s="2" customFormat="1" ht="21" x14ac:dyDescent="0.25">
      <c r="A151" s="3" t="s">
        <v>391</v>
      </c>
      <c r="B151" s="4"/>
      <c r="C151" s="4"/>
      <c r="D151" s="4"/>
      <c r="E151" s="4"/>
      <c r="F151" s="4" t="s">
        <v>363</v>
      </c>
      <c r="G151" s="4"/>
      <c r="H151" s="4"/>
      <c r="I151" s="4"/>
      <c r="J151" s="4"/>
      <c r="K151" s="6" t="s">
        <v>392</v>
      </c>
      <c r="L151" s="18">
        <f t="shared" ref="L151:S151" si="22">SUBTOTAL(9,L144:L150)</f>
        <v>4013156978</v>
      </c>
      <c r="M151" s="18">
        <f t="shared" si="22"/>
        <v>115000000</v>
      </c>
      <c r="N151" s="18">
        <f t="shared" si="22"/>
        <v>367514175</v>
      </c>
      <c r="O151" s="18">
        <f t="shared" si="22"/>
        <v>3760642803</v>
      </c>
      <c r="P151" s="18">
        <f t="shared" si="22"/>
        <v>0</v>
      </c>
      <c r="Q151" s="18">
        <f t="shared" si="22"/>
        <v>3322120035</v>
      </c>
      <c r="R151" s="18">
        <f t="shared" si="22"/>
        <v>438522768</v>
      </c>
      <c r="S151" s="18">
        <f t="shared" si="22"/>
        <v>3047616240</v>
      </c>
      <c r="T151" s="23">
        <f t="shared" si="17"/>
        <v>0.81039768987599858</v>
      </c>
      <c r="U151" s="18">
        <f>SUBTOTAL(9,U144:U150)</f>
        <v>715077306</v>
      </c>
      <c r="V151" s="23">
        <f t="shared" si="18"/>
        <v>0.1901476272698798</v>
      </c>
      <c r="W151" s="18">
        <f>SUBTOTAL(9,W144:W150)</f>
        <v>703050053</v>
      </c>
    </row>
    <row r="152" spans="1:23" ht="22.5" x14ac:dyDescent="0.25">
      <c r="A152" s="14" t="s">
        <v>276</v>
      </c>
      <c r="B152" s="15" t="s">
        <v>22</v>
      </c>
      <c r="C152" s="15" t="s">
        <v>29</v>
      </c>
      <c r="D152" s="15" t="s">
        <v>24</v>
      </c>
      <c r="E152" s="15" t="s">
        <v>32</v>
      </c>
      <c r="F152" s="15" t="s">
        <v>277</v>
      </c>
      <c r="G152" s="15" t="s">
        <v>150</v>
      </c>
      <c r="H152" s="15"/>
      <c r="I152" s="15" t="s">
        <v>25</v>
      </c>
      <c r="J152" s="15" t="s">
        <v>26</v>
      </c>
      <c r="K152" s="16" t="s">
        <v>278</v>
      </c>
      <c r="L152" s="17">
        <v>25000000</v>
      </c>
      <c r="M152" s="17">
        <v>0</v>
      </c>
      <c r="N152" s="17">
        <v>0</v>
      </c>
      <c r="O152" s="17">
        <v>25000000</v>
      </c>
      <c r="P152" s="17">
        <v>0</v>
      </c>
      <c r="Q152" s="17">
        <v>0</v>
      </c>
      <c r="R152" s="17">
        <v>25000000</v>
      </c>
      <c r="S152" s="17">
        <v>0</v>
      </c>
      <c r="T152" s="22">
        <f t="shared" si="17"/>
        <v>0</v>
      </c>
      <c r="U152" s="17">
        <v>0</v>
      </c>
      <c r="V152" s="22">
        <f t="shared" si="18"/>
        <v>0</v>
      </c>
      <c r="W152" s="17">
        <v>0</v>
      </c>
    </row>
    <row r="153" spans="1:23" ht="22.5" x14ac:dyDescent="0.25">
      <c r="A153" s="14" t="s">
        <v>279</v>
      </c>
      <c r="B153" s="15" t="s">
        <v>22</v>
      </c>
      <c r="C153" s="15" t="s">
        <v>29</v>
      </c>
      <c r="D153" s="15" t="s">
        <v>24</v>
      </c>
      <c r="E153" s="15" t="s">
        <v>32</v>
      </c>
      <c r="F153" s="15" t="s">
        <v>277</v>
      </c>
      <c r="G153" s="15" t="s">
        <v>50</v>
      </c>
      <c r="H153" s="15"/>
      <c r="I153" s="15" t="s">
        <v>25</v>
      </c>
      <c r="J153" s="15" t="s">
        <v>26</v>
      </c>
      <c r="K153" s="16" t="s">
        <v>280</v>
      </c>
      <c r="L153" s="17">
        <v>211729440</v>
      </c>
      <c r="M153" s="17">
        <v>863086896</v>
      </c>
      <c r="N153" s="17">
        <v>10000000</v>
      </c>
      <c r="O153" s="17">
        <v>1064816336</v>
      </c>
      <c r="P153" s="17">
        <v>0</v>
      </c>
      <c r="Q153" s="17">
        <v>1020380147</v>
      </c>
      <c r="R153" s="17">
        <v>44436189</v>
      </c>
      <c r="S153" s="17">
        <v>142852501</v>
      </c>
      <c r="T153" s="22">
        <f t="shared" si="17"/>
        <v>0.13415693971847553</v>
      </c>
      <c r="U153" s="17">
        <v>22327334</v>
      </c>
      <c r="V153" s="22">
        <f t="shared" si="18"/>
        <v>2.0968248931898432E-2</v>
      </c>
      <c r="W153" s="17">
        <v>22327334</v>
      </c>
    </row>
    <row r="154" spans="1:23" s="2" customFormat="1" ht="21" x14ac:dyDescent="0.25">
      <c r="A154" s="3" t="s">
        <v>393</v>
      </c>
      <c r="B154" s="4"/>
      <c r="C154" s="4"/>
      <c r="D154" s="4"/>
      <c r="E154" s="4"/>
      <c r="F154" s="4" t="s">
        <v>364</v>
      </c>
      <c r="G154" s="4"/>
      <c r="H154" s="4"/>
      <c r="I154" s="4"/>
      <c r="J154" s="4"/>
      <c r="K154" s="6" t="s">
        <v>280</v>
      </c>
      <c r="L154" s="18">
        <f t="shared" ref="L154:S154" si="23">SUBTOTAL(9,L152:L153)</f>
        <v>236729440</v>
      </c>
      <c r="M154" s="18">
        <f t="shared" si="23"/>
        <v>863086896</v>
      </c>
      <c r="N154" s="18">
        <f t="shared" si="23"/>
        <v>10000000</v>
      </c>
      <c r="O154" s="18">
        <f t="shared" si="23"/>
        <v>1089816336</v>
      </c>
      <c r="P154" s="18">
        <f t="shared" si="23"/>
        <v>0</v>
      </c>
      <c r="Q154" s="18">
        <f t="shared" si="23"/>
        <v>1020380147</v>
      </c>
      <c r="R154" s="18">
        <f t="shared" si="23"/>
        <v>69436189</v>
      </c>
      <c r="S154" s="18">
        <f t="shared" si="23"/>
        <v>142852501</v>
      </c>
      <c r="T154" s="23">
        <f t="shared" si="17"/>
        <v>0.13107942713018755</v>
      </c>
      <c r="U154" s="18">
        <f>SUBTOTAL(9,U152:U153)</f>
        <v>22327334</v>
      </c>
      <c r="V154" s="23">
        <f t="shared" si="18"/>
        <v>2.0487244742493933E-2</v>
      </c>
      <c r="W154" s="18">
        <f>SUBTOTAL(9,W152:W153)</f>
        <v>22327334</v>
      </c>
    </row>
    <row r="155" spans="1:23" s="2" customFormat="1" ht="21" x14ac:dyDescent="0.25">
      <c r="A155" s="7" t="s">
        <v>301</v>
      </c>
      <c r="B155" s="4" t="s">
        <v>22</v>
      </c>
      <c r="C155" s="4" t="s">
        <v>29</v>
      </c>
      <c r="D155" s="4" t="s">
        <v>24</v>
      </c>
      <c r="E155" s="4" t="s">
        <v>32</v>
      </c>
      <c r="F155" s="4"/>
      <c r="G155" s="4"/>
      <c r="H155" s="4"/>
      <c r="I155" s="4" t="s">
        <v>25</v>
      </c>
      <c r="J155" s="4" t="s">
        <v>26</v>
      </c>
      <c r="K155" s="8" t="s">
        <v>302</v>
      </c>
      <c r="L155" s="18">
        <v>348426632300</v>
      </c>
      <c r="M155" s="18">
        <v>4387761665</v>
      </c>
      <c r="N155" s="18">
        <v>0</v>
      </c>
      <c r="O155" s="18">
        <v>352814393965</v>
      </c>
      <c r="P155" s="18">
        <v>0</v>
      </c>
      <c r="Q155" s="18">
        <v>330407293205.28998</v>
      </c>
      <c r="R155" s="18">
        <v>22407100759.709999</v>
      </c>
      <c r="S155" s="18">
        <v>308811882907.08002</v>
      </c>
      <c r="T155" s="23">
        <f t="shared" si="17"/>
        <v>0.87528141762185263</v>
      </c>
      <c r="U155" s="18">
        <v>156433790266.57001</v>
      </c>
      <c r="V155" s="23">
        <f t="shared" si="18"/>
        <v>0.44338834509707842</v>
      </c>
      <c r="W155" s="18">
        <v>148271099237.79001</v>
      </c>
    </row>
    <row r="156" spans="1:23" s="2" customFormat="1" ht="21" x14ac:dyDescent="0.25">
      <c r="A156" s="7" t="s">
        <v>301</v>
      </c>
      <c r="B156" s="4" t="s">
        <v>22</v>
      </c>
      <c r="C156" s="4" t="s">
        <v>29</v>
      </c>
      <c r="D156" s="4" t="s">
        <v>24</v>
      </c>
      <c r="E156" s="4" t="s">
        <v>32</v>
      </c>
      <c r="F156" s="4"/>
      <c r="G156" s="4"/>
      <c r="H156" s="4"/>
      <c r="I156" s="4" t="s">
        <v>56</v>
      </c>
      <c r="J156" s="4" t="s">
        <v>26</v>
      </c>
      <c r="K156" s="8" t="s">
        <v>302</v>
      </c>
      <c r="L156" s="18">
        <v>0</v>
      </c>
      <c r="M156" s="18">
        <v>360893000</v>
      </c>
      <c r="N156" s="18">
        <v>360893000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23">
        <v>0</v>
      </c>
      <c r="U156" s="18">
        <v>0</v>
      </c>
      <c r="V156" s="23">
        <v>0</v>
      </c>
      <c r="W156" s="18">
        <v>0</v>
      </c>
    </row>
    <row r="157" spans="1:23" s="2" customFormat="1" ht="21" x14ac:dyDescent="0.25">
      <c r="A157" s="7" t="s">
        <v>301</v>
      </c>
      <c r="B157" s="4" t="s">
        <v>22</v>
      </c>
      <c r="C157" s="4" t="s">
        <v>29</v>
      </c>
      <c r="D157" s="4" t="s">
        <v>24</v>
      </c>
      <c r="E157" s="4" t="s">
        <v>32</v>
      </c>
      <c r="F157" s="4"/>
      <c r="G157" s="4"/>
      <c r="H157" s="4"/>
      <c r="I157" s="4" t="s">
        <v>56</v>
      </c>
      <c r="J157" s="4" t="s">
        <v>93</v>
      </c>
      <c r="K157" s="8" t="s">
        <v>302</v>
      </c>
      <c r="L157" s="18">
        <v>0</v>
      </c>
      <c r="M157" s="18">
        <v>360893000</v>
      </c>
      <c r="N157" s="18">
        <v>0</v>
      </c>
      <c r="O157" s="18">
        <v>360893000</v>
      </c>
      <c r="P157" s="18">
        <v>0</v>
      </c>
      <c r="Q157" s="18">
        <v>44998238</v>
      </c>
      <c r="R157" s="18">
        <v>315894762</v>
      </c>
      <c r="S157" s="18">
        <v>0</v>
      </c>
      <c r="T157" s="23">
        <f t="shared" si="17"/>
        <v>0</v>
      </c>
      <c r="U157" s="18">
        <v>0</v>
      </c>
      <c r="V157" s="23">
        <f t="shared" si="18"/>
        <v>0</v>
      </c>
      <c r="W157" s="18">
        <v>0</v>
      </c>
    </row>
    <row r="158" spans="1:23" s="2" customFormat="1" ht="21" x14ac:dyDescent="0.25">
      <c r="A158" s="7" t="s">
        <v>301</v>
      </c>
      <c r="B158" s="4" t="s">
        <v>22</v>
      </c>
      <c r="C158" s="4" t="s">
        <v>29</v>
      </c>
      <c r="D158" s="4" t="s">
        <v>24</v>
      </c>
      <c r="E158" s="4" t="s">
        <v>32</v>
      </c>
      <c r="F158" s="4"/>
      <c r="G158" s="4"/>
      <c r="H158" s="4"/>
      <c r="I158" s="4" t="s">
        <v>59</v>
      </c>
      <c r="J158" s="4" t="s">
        <v>93</v>
      </c>
      <c r="K158" s="8" t="s">
        <v>302</v>
      </c>
      <c r="L158" s="18">
        <v>1900000000</v>
      </c>
      <c r="M158" s="18">
        <v>0</v>
      </c>
      <c r="N158" s="18">
        <v>0</v>
      </c>
      <c r="O158" s="18">
        <v>1900000000</v>
      </c>
      <c r="P158" s="18">
        <v>0</v>
      </c>
      <c r="Q158" s="18">
        <v>74764113</v>
      </c>
      <c r="R158" s="18">
        <v>1825235887</v>
      </c>
      <c r="S158" s="18">
        <v>55733808</v>
      </c>
      <c r="T158" s="23">
        <f t="shared" si="17"/>
        <v>2.9333583157894735E-2</v>
      </c>
      <c r="U158" s="18">
        <v>27464352</v>
      </c>
      <c r="V158" s="23">
        <f t="shared" si="18"/>
        <v>1.4454922105263158E-2</v>
      </c>
      <c r="W158" s="18">
        <v>27464352</v>
      </c>
    </row>
    <row r="159" spans="1:23" s="2" customFormat="1" ht="24.95" customHeight="1" x14ac:dyDescent="0.25">
      <c r="A159" s="30" t="s">
        <v>395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0">
        <f>SUM(L158,L157,L156,L155,L61)</f>
        <v>354234952300</v>
      </c>
      <c r="M159" s="10">
        <f t="shared" ref="M159:W159" si="24">SUM(M158,M157,M156,M155,M61)</f>
        <v>5109547665</v>
      </c>
      <c r="N159" s="10">
        <f t="shared" si="24"/>
        <v>360893000</v>
      </c>
      <c r="O159" s="10">
        <f t="shared" si="24"/>
        <v>358983606965</v>
      </c>
      <c r="P159" s="10">
        <f t="shared" si="24"/>
        <v>0</v>
      </c>
      <c r="Q159" s="10">
        <f t="shared" si="24"/>
        <v>332822314236.28998</v>
      </c>
      <c r="R159" s="10">
        <f t="shared" si="24"/>
        <v>26161292728.709999</v>
      </c>
      <c r="S159" s="10">
        <f t="shared" si="24"/>
        <v>311034336928.08002</v>
      </c>
      <c r="T159" s="24">
        <f t="shared" si="17"/>
        <v>0.86643047452137578</v>
      </c>
      <c r="U159" s="10">
        <f t="shared" si="24"/>
        <v>158627240441.57001</v>
      </c>
      <c r="V159" s="24">
        <f t="shared" si="18"/>
        <v>0.44187878600550068</v>
      </c>
      <c r="W159" s="10">
        <f t="shared" si="24"/>
        <v>150437402535.79001</v>
      </c>
    </row>
    <row r="160" spans="1:23" s="2" customFormat="1" ht="21" x14ac:dyDescent="0.25">
      <c r="A160" s="7" t="s">
        <v>303</v>
      </c>
      <c r="B160" s="4" t="s">
        <v>22</v>
      </c>
      <c r="C160" s="4" t="s">
        <v>87</v>
      </c>
      <c r="D160" s="4" t="s">
        <v>29</v>
      </c>
      <c r="E160" s="4" t="s">
        <v>23</v>
      </c>
      <c r="F160" s="4" t="s">
        <v>23</v>
      </c>
      <c r="G160" s="4"/>
      <c r="H160" s="4"/>
      <c r="I160" s="4" t="s">
        <v>150</v>
      </c>
      <c r="J160" s="4" t="s">
        <v>93</v>
      </c>
      <c r="K160" s="8" t="s">
        <v>304</v>
      </c>
      <c r="L160" s="18">
        <v>3821935066</v>
      </c>
      <c r="M160" s="18">
        <v>0</v>
      </c>
      <c r="N160" s="18">
        <v>0</v>
      </c>
      <c r="O160" s="18">
        <v>3821935066</v>
      </c>
      <c r="P160" s="18">
        <v>0</v>
      </c>
      <c r="Q160" s="18">
        <v>0</v>
      </c>
      <c r="R160" s="18">
        <v>3821935066</v>
      </c>
      <c r="S160" s="18">
        <v>0</v>
      </c>
      <c r="T160" s="23">
        <f t="shared" si="17"/>
        <v>0</v>
      </c>
      <c r="U160" s="18">
        <v>0</v>
      </c>
      <c r="V160" s="23">
        <f t="shared" si="18"/>
        <v>0</v>
      </c>
      <c r="W160" s="18">
        <v>0</v>
      </c>
    </row>
    <row r="161" spans="1:23" s="2" customFormat="1" ht="73.5" x14ac:dyDescent="0.25">
      <c r="A161" s="7" t="s">
        <v>305</v>
      </c>
      <c r="B161" s="4" t="s">
        <v>22</v>
      </c>
      <c r="C161" s="4" t="s">
        <v>87</v>
      </c>
      <c r="D161" s="4" t="s">
        <v>29</v>
      </c>
      <c r="E161" s="4" t="s">
        <v>23</v>
      </c>
      <c r="F161" s="4" t="s">
        <v>306</v>
      </c>
      <c r="G161" s="4"/>
      <c r="H161" s="4"/>
      <c r="I161" s="4" t="s">
        <v>25</v>
      </c>
      <c r="J161" s="4" t="s">
        <v>26</v>
      </c>
      <c r="K161" s="8" t="s">
        <v>307</v>
      </c>
      <c r="L161" s="18">
        <v>0</v>
      </c>
      <c r="M161" s="18">
        <v>4000000000</v>
      </c>
      <c r="N161" s="18">
        <v>4000000000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23">
        <v>0</v>
      </c>
      <c r="U161" s="18">
        <v>0</v>
      </c>
      <c r="V161" s="23">
        <v>0</v>
      </c>
      <c r="W161" s="18">
        <v>0</v>
      </c>
    </row>
    <row r="162" spans="1:23" s="2" customFormat="1" ht="31.5" x14ac:dyDescent="0.25">
      <c r="A162" s="7" t="s">
        <v>308</v>
      </c>
      <c r="B162" s="4" t="s">
        <v>22</v>
      </c>
      <c r="C162" s="4" t="s">
        <v>87</v>
      </c>
      <c r="D162" s="4" t="s">
        <v>29</v>
      </c>
      <c r="E162" s="4" t="s">
        <v>23</v>
      </c>
      <c r="F162" s="4" t="s">
        <v>309</v>
      </c>
      <c r="G162" s="4"/>
      <c r="H162" s="4"/>
      <c r="I162" s="4" t="s">
        <v>25</v>
      </c>
      <c r="J162" s="4" t="s">
        <v>26</v>
      </c>
      <c r="K162" s="8" t="s">
        <v>310</v>
      </c>
      <c r="L162" s="18">
        <v>0</v>
      </c>
      <c r="M162" s="18">
        <v>387761665</v>
      </c>
      <c r="N162" s="18">
        <v>387761665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23">
        <v>0</v>
      </c>
      <c r="U162" s="18">
        <v>0</v>
      </c>
      <c r="V162" s="23">
        <v>0</v>
      </c>
      <c r="W162" s="18">
        <v>0</v>
      </c>
    </row>
    <row r="163" spans="1:23" ht="22.5" x14ac:dyDescent="0.25">
      <c r="A163" s="14" t="s">
        <v>281</v>
      </c>
      <c r="B163" s="15" t="s">
        <v>22</v>
      </c>
      <c r="C163" s="15" t="s">
        <v>87</v>
      </c>
      <c r="D163" s="15" t="s">
        <v>37</v>
      </c>
      <c r="E163" s="15" t="s">
        <v>23</v>
      </c>
      <c r="F163" s="15" t="s">
        <v>23</v>
      </c>
      <c r="G163" s="15" t="s">
        <v>24</v>
      </c>
      <c r="H163" s="15" t="s">
        <v>29</v>
      </c>
      <c r="I163" s="15" t="s">
        <v>25</v>
      </c>
      <c r="J163" s="15" t="s">
        <v>26</v>
      </c>
      <c r="K163" s="16" t="s">
        <v>282</v>
      </c>
      <c r="L163" s="17">
        <v>99577275</v>
      </c>
      <c r="M163" s="17">
        <v>0</v>
      </c>
      <c r="N163" s="17">
        <v>0</v>
      </c>
      <c r="O163" s="17">
        <v>99577275</v>
      </c>
      <c r="P163" s="17">
        <v>0</v>
      </c>
      <c r="Q163" s="17">
        <v>47129064</v>
      </c>
      <c r="R163" s="17">
        <v>52448211</v>
      </c>
      <c r="S163" s="17">
        <v>47129064</v>
      </c>
      <c r="T163" s="22">
        <f t="shared" si="17"/>
        <v>0.47329136090538731</v>
      </c>
      <c r="U163" s="17">
        <v>47129064</v>
      </c>
      <c r="V163" s="22">
        <f t="shared" si="18"/>
        <v>0.47329136090538731</v>
      </c>
      <c r="W163" s="17">
        <v>47129064</v>
      </c>
    </row>
    <row r="164" spans="1:23" s="2" customFormat="1" x14ac:dyDescent="0.25">
      <c r="A164" s="7" t="s">
        <v>311</v>
      </c>
      <c r="B164" s="4" t="s">
        <v>22</v>
      </c>
      <c r="C164" s="4" t="s">
        <v>87</v>
      </c>
      <c r="D164" s="4" t="s">
        <v>37</v>
      </c>
      <c r="E164" s="4" t="s">
        <v>23</v>
      </c>
      <c r="F164" s="4" t="s">
        <v>23</v>
      </c>
      <c r="G164" s="4"/>
      <c r="H164" s="4"/>
      <c r="I164" s="4" t="s">
        <v>25</v>
      </c>
      <c r="J164" s="4" t="s">
        <v>26</v>
      </c>
      <c r="K164" s="8" t="s">
        <v>312</v>
      </c>
      <c r="L164" s="18">
        <v>99577275</v>
      </c>
      <c r="M164" s="18">
        <v>0</v>
      </c>
      <c r="N164" s="18">
        <v>0</v>
      </c>
      <c r="O164" s="18">
        <v>99577275</v>
      </c>
      <c r="P164" s="18">
        <v>0</v>
      </c>
      <c r="Q164" s="18">
        <v>47129064</v>
      </c>
      <c r="R164" s="18">
        <v>52448211</v>
      </c>
      <c r="S164" s="18">
        <v>47129064</v>
      </c>
      <c r="T164" s="23">
        <f t="shared" si="17"/>
        <v>0.47329136090538731</v>
      </c>
      <c r="U164" s="18">
        <v>47129064</v>
      </c>
      <c r="V164" s="23">
        <f t="shared" si="18"/>
        <v>0.47329136090538731</v>
      </c>
      <c r="W164" s="18">
        <v>47129064</v>
      </c>
    </row>
    <row r="165" spans="1:23" s="2" customFormat="1" x14ac:dyDescent="0.25">
      <c r="A165" s="7" t="s">
        <v>313</v>
      </c>
      <c r="B165" s="4" t="s">
        <v>22</v>
      </c>
      <c r="C165" s="4" t="s">
        <v>87</v>
      </c>
      <c r="D165" s="4" t="s">
        <v>37</v>
      </c>
      <c r="E165" s="4" t="s">
        <v>29</v>
      </c>
      <c r="F165" s="4" t="s">
        <v>23</v>
      </c>
      <c r="G165" s="4"/>
      <c r="H165" s="4"/>
      <c r="I165" s="4" t="s">
        <v>25</v>
      </c>
      <c r="J165" s="4" t="s">
        <v>26</v>
      </c>
      <c r="K165" s="8" t="s">
        <v>314</v>
      </c>
      <c r="L165" s="18">
        <v>663480018</v>
      </c>
      <c r="M165" s="18">
        <v>0</v>
      </c>
      <c r="N165" s="18">
        <v>0</v>
      </c>
      <c r="O165" s="18">
        <v>663480018</v>
      </c>
      <c r="P165" s="18">
        <v>0</v>
      </c>
      <c r="Q165" s="18">
        <v>210823903</v>
      </c>
      <c r="R165" s="18">
        <v>452656115</v>
      </c>
      <c r="S165" s="18">
        <v>148588726</v>
      </c>
      <c r="T165" s="23">
        <f t="shared" si="17"/>
        <v>0.2239535810707716</v>
      </c>
      <c r="U165" s="18">
        <v>148588726</v>
      </c>
      <c r="V165" s="23">
        <f t="shared" si="18"/>
        <v>0.2239535810707716</v>
      </c>
      <c r="W165" s="18">
        <v>148588726</v>
      </c>
    </row>
    <row r="166" spans="1:23" s="2" customFormat="1" x14ac:dyDescent="0.25">
      <c r="A166" s="7" t="s">
        <v>315</v>
      </c>
      <c r="B166" s="4" t="s">
        <v>22</v>
      </c>
      <c r="C166" s="4" t="s">
        <v>87</v>
      </c>
      <c r="D166" s="4" t="s">
        <v>37</v>
      </c>
      <c r="E166" s="4" t="s">
        <v>29</v>
      </c>
      <c r="F166" s="4" t="s">
        <v>29</v>
      </c>
      <c r="G166" s="4"/>
      <c r="H166" s="4"/>
      <c r="I166" s="4" t="s">
        <v>25</v>
      </c>
      <c r="J166" s="4" t="s">
        <v>26</v>
      </c>
      <c r="K166" s="8" t="s">
        <v>316</v>
      </c>
      <c r="L166" s="18">
        <v>0</v>
      </c>
      <c r="M166" s="18">
        <v>2000000000</v>
      </c>
      <c r="N166" s="18">
        <v>0</v>
      </c>
      <c r="O166" s="18">
        <v>2000000000</v>
      </c>
      <c r="P166" s="18">
        <v>0</v>
      </c>
      <c r="Q166" s="18">
        <v>672627625</v>
      </c>
      <c r="R166" s="18">
        <v>1327372375</v>
      </c>
      <c r="S166" s="18">
        <v>621336625</v>
      </c>
      <c r="T166" s="23">
        <f t="shared" si="17"/>
        <v>0.31066831249999999</v>
      </c>
      <c r="U166" s="18">
        <v>437299472</v>
      </c>
      <c r="V166" s="23">
        <f t="shared" si="18"/>
        <v>0.21864973600000001</v>
      </c>
      <c r="W166" s="18">
        <v>437299472</v>
      </c>
    </row>
    <row r="167" spans="1:23" s="2" customFormat="1" x14ac:dyDescent="0.25">
      <c r="A167" s="7" t="s">
        <v>317</v>
      </c>
      <c r="B167" s="4" t="s">
        <v>22</v>
      </c>
      <c r="C167" s="4" t="s">
        <v>87</v>
      </c>
      <c r="D167" s="4" t="s">
        <v>37</v>
      </c>
      <c r="E167" s="4" t="s">
        <v>87</v>
      </c>
      <c r="F167" s="4" t="s">
        <v>318</v>
      </c>
      <c r="G167" s="4"/>
      <c r="H167" s="4"/>
      <c r="I167" s="4" t="s">
        <v>25</v>
      </c>
      <c r="J167" s="4" t="s">
        <v>26</v>
      </c>
      <c r="K167" s="8" t="s">
        <v>319</v>
      </c>
      <c r="L167" s="18">
        <v>7497345434</v>
      </c>
      <c r="M167" s="18">
        <v>0</v>
      </c>
      <c r="N167" s="18">
        <v>3000000000</v>
      </c>
      <c r="O167" s="18">
        <v>4497345434</v>
      </c>
      <c r="P167" s="18">
        <v>0</v>
      </c>
      <c r="Q167" s="18">
        <v>4380826130</v>
      </c>
      <c r="R167" s="18">
        <v>116519304</v>
      </c>
      <c r="S167" s="18">
        <v>4351154311</v>
      </c>
      <c r="T167" s="23">
        <f t="shared" si="17"/>
        <v>0.96749390831871773</v>
      </c>
      <c r="U167" s="18">
        <v>4059120768</v>
      </c>
      <c r="V167" s="23">
        <f t="shared" si="18"/>
        <v>0.9025592602500544</v>
      </c>
      <c r="W167" s="18">
        <v>4059120768</v>
      </c>
    </row>
    <row r="168" spans="1:23" x14ac:dyDescent="0.25">
      <c r="A168" s="14" t="s">
        <v>283</v>
      </c>
      <c r="B168" s="15" t="s">
        <v>22</v>
      </c>
      <c r="C168" s="15" t="s">
        <v>87</v>
      </c>
      <c r="D168" s="15" t="s">
        <v>107</v>
      </c>
      <c r="E168" s="15" t="s">
        <v>23</v>
      </c>
      <c r="F168" s="15" t="s">
        <v>23</v>
      </c>
      <c r="G168" s="15" t="s">
        <v>23</v>
      </c>
      <c r="H168" s="15"/>
      <c r="I168" s="15" t="s">
        <v>25</v>
      </c>
      <c r="J168" s="15" t="s">
        <v>26</v>
      </c>
      <c r="K168" s="16" t="s">
        <v>284</v>
      </c>
      <c r="L168" s="17">
        <v>1000000000</v>
      </c>
      <c r="M168" s="17">
        <v>5200000000</v>
      </c>
      <c r="N168" s="17">
        <v>3050000000</v>
      </c>
      <c r="O168" s="17">
        <v>3150000000</v>
      </c>
      <c r="P168" s="17">
        <v>0</v>
      </c>
      <c r="Q168" s="17">
        <v>3130832178</v>
      </c>
      <c r="R168" s="17">
        <v>19167822</v>
      </c>
      <c r="S168" s="17">
        <v>2825908563</v>
      </c>
      <c r="T168" s="22">
        <f t="shared" si="17"/>
        <v>0.89711382952380947</v>
      </c>
      <c r="U168" s="17">
        <v>2512209800</v>
      </c>
      <c r="V168" s="22">
        <f t="shared" si="18"/>
        <v>0.79752692063492059</v>
      </c>
      <c r="W168" s="17">
        <v>2512209800</v>
      </c>
    </row>
    <row r="169" spans="1:23" x14ac:dyDescent="0.25">
      <c r="A169" s="14" t="s">
        <v>285</v>
      </c>
      <c r="B169" s="15" t="s">
        <v>22</v>
      </c>
      <c r="C169" s="15" t="s">
        <v>87</v>
      </c>
      <c r="D169" s="15" t="s">
        <v>107</v>
      </c>
      <c r="E169" s="15" t="s">
        <v>23</v>
      </c>
      <c r="F169" s="15" t="s">
        <v>23</v>
      </c>
      <c r="G169" s="15" t="s">
        <v>29</v>
      </c>
      <c r="H169" s="15"/>
      <c r="I169" s="15" t="s">
        <v>25</v>
      </c>
      <c r="J169" s="15" t="s">
        <v>26</v>
      </c>
      <c r="K169" s="16" t="s">
        <v>286</v>
      </c>
      <c r="L169" s="17">
        <v>10000000000</v>
      </c>
      <c r="M169" s="17">
        <v>5050000000</v>
      </c>
      <c r="N169" s="17">
        <v>5200000000</v>
      </c>
      <c r="O169" s="17">
        <v>9850000000</v>
      </c>
      <c r="P169" s="17">
        <v>0</v>
      </c>
      <c r="Q169" s="17">
        <v>9603676899.5499992</v>
      </c>
      <c r="R169" s="17">
        <v>246323100.44999999</v>
      </c>
      <c r="S169" s="17">
        <v>9366053728.5499992</v>
      </c>
      <c r="T169" s="22">
        <f t="shared" si="17"/>
        <v>0.95086839883756336</v>
      </c>
      <c r="U169" s="17">
        <v>9029144622.5499992</v>
      </c>
      <c r="V169" s="22">
        <f t="shared" si="18"/>
        <v>0.91666442868527909</v>
      </c>
      <c r="W169" s="17">
        <v>8698678583.5499992</v>
      </c>
    </row>
    <row r="170" spans="1:23" s="2" customFormat="1" ht="21" x14ac:dyDescent="0.25">
      <c r="A170" s="7" t="s">
        <v>320</v>
      </c>
      <c r="B170" s="4" t="s">
        <v>22</v>
      </c>
      <c r="C170" s="4" t="s">
        <v>87</v>
      </c>
      <c r="D170" s="4" t="s">
        <v>107</v>
      </c>
      <c r="E170" s="4" t="s">
        <v>23</v>
      </c>
      <c r="F170" s="4" t="s">
        <v>23</v>
      </c>
      <c r="G170" s="4"/>
      <c r="H170" s="4"/>
      <c r="I170" s="4" t="s">
        <v>25</v>
      </c>
      <c r="J170" s="4" t="s">
        <v>26</v>
      </c>
      <c r="K170" s="8" t="s">
        <v>321</v>
      </c>
      <c r="L170" s="18">
        <v>10000000000</v>
      </c>
      <c r="M170" s="18">
        <v>3000000000</v>
      </c>
      <c r="N170" s="18">
        <v>0</v>
      </c>
      <c r="O170" s="18">
        <v>13000000000</v>
      </c>
      <c r="P170" s="18">
        <v>0</v>
      </c>
      <c r="Q170" s="18">
        <v>12734509077.549999</v>
      </c>
      <c r="R170" s="18">
        <v>265490922.44999999</v>
      </c>
      <c r="S170" s="18">
        <v>12191962291.549999</v>
      </c>
      <c r="T170" s="23">
        <f t="shared" si="17"/>
        <v>0.9378432531961538</v>
      </c>
      <c r="U170" s="18">
        <v>11541354422.549999</v>
      </c>
      <c r="V170" s="23">
        <f t="shared" si="18"/>
        <v>0.88779649404230765</v>
      </c>
      <c r="W170" s="18">
        <v>11210888383.549999</v>
      </c>
    </row>
    <row r="171" spans="1:23" s="2" customFormat="1" ht="24.95" customHeight="1" x14ac:dyDescent="0.25">
      <c r="A171" s="30" t="s">
        <v>396</v>
      </c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0">
        <f>SUM(L170,L167,L166,L165,L164,L162,L161,L160)</f>
        <v>22082337793</v>
      </c>
      <c r="M171" s="10">
        <f t="shared" ref="M171:W171" si="25">SUM(M170,M167,M166,M165,M164,M162,M161,M160)</f>
        <v>9387761665</v>
      </c>
      <c r="N171" s="10">
        <f t="shared" si="25"/>
        <v>7387761665</v>
      </c>
      <c r="O171" s="10">
        <f t="shared" si="25"/>
        <v>24082337793</v>
      </c>
      <c r="P171" s="10">
        <f t="shared" si="25"/>
        <v>0</v>
      </c>
      <c r="Q171" s="10">
        <f t="shared" si="25"/>
        <v>18045915799.549999</v>
      </c>
      <c r="R171" s="10">
        <f t="shared" si="25"/>
        <v>6036421993.4499998</v>
      </c>
      <c r="S171" s="10">
        <f t="shared" si="25"/>
        <v>17360171017.549999</v>
      </c>
      <c r="T171" s="24">
        <f t="shared" si="17"/>
        <v>0.72086734962234733</v>
      </c>
      <c r="U171" s="10">
        <f t="shared" si="25"/>
        <v>16233492452.549999</v>
      </c>
      <c r="V171" s="24">
        <f t="shared" si="18"/>
        <v>0.6740829147105718</v>
      </c>
      <c r="W171" s="10">
        <f t="shared" si="25"/>
        <v>15903026413.549999</v>
      </c>
    </row>
    <row r="172" spans="1:23" s="2" customFormat="1" ht="24.95" customHeight="1" x14ac:dyDescent="0.25">
      <c r="A172" s="30" t="s">
        <v>397</v>
      </c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0">
        <f>SUM(L171,L159,L52)</f>
        <v>2848629548670</v>
      </c>
      <c r="M172" s="10">
        <f t="shared" ref="M172:W172" si="26">SUM(M171,M159,M52)</f>
        <v>17145669330</v>
      </c>
      <c r="N172" s="10">
        <f t="shared" si="26"/>
        <v>12072834665</v>
      </c>
      <c r="O172" s="10">
        <f t="shared" si="26"/>
        <v>2853702383335</v>
      </c>
      <c r="P172" s="10">
        <f t="shared" si="26"/>
        <v>0</v>
      </c>
      <c r="Q172" s="10">
        <f t="shared" si="26"/>
        <v>1457628984949.8398</v>
      </c>
      <c r="R172" s="10">
        <f t="shared" si="26"/>
        <v>1396073398385.1599</v>
      </c>
      <c r="S172" s="10">
        <f t="shared" si="26"/>
        <v>1432678688564.6299</v>
      </c>
      <c r="T172" s="24">
        <f t="shared" si="17"/>
        <v>0.50204208292047592</v>
      </c>
      <c r="U172" s="10">
        <f t="shared" si="26"/>
        <v>1272630742213.1201</v>
      </c>
      <c r="V172" s="24">
        <f t="shared" si="18"/>
        <v>0.4459577668803188</v>
      </c>
      <c r="W172" s="10">
        <f t="shared" si="26"/>
        <v>1254441136788.3401</v>
      </c>
    </row>
    <row r="173" spans="1:23" ht="56.25" x14ac:dyDescent="0.25">
      <c r="A173" s="14" t="s">
        <v>322</v>
      </c>
      <c r="B173" s="15" t="s">
        <v>323</v>
      </c>
      <c r="C173" s="15" t="s">
        <v>324</v>
      </c>
      <c r="D173" s="15" t="s">
        <v>325</v>
      </c>
      <c r="E173" s="15" t="s">
        <v>23</v>
      </c>
      <c r="F173" s="15"/>
      <c r="G173" s="15"/>
      <c r="H173" s="15"/>
      <c r="I173" s="15" t="s">
        <v>150</v>
      </c>
      <c r="J173" s="15" t="s">
        <v>26</v>
      </c>
      <c r="K173" s="16" t="s">
        <v>326</v>
      </c>
      <c r="L173" s="17">
        <v>6500000000</v>
      </c>
      <c r="M173" s="17">
        <v>0</v>
      </c>
      <c r="N173" s="17">
        <v>0</v>
      </c>
      <c r="O173" s="17">
        <v>6500000000</v>
      </c>
      <c r="P173" s="17">
        <v>6500000000</v>
      </c>
      <c r="Q173" s="17">
        <v>0</v>
      </c>
      <c r="R173" s="17">
        <v>0</v>
      </c>
      <c r="S173" s="17">
        <v>0</v>
      </c>
      <c r="T173" s="22">
        <f t="shared" si="17"/>
        <v>0</v>
      </c>
      <c r="U173" s="17">
        <v>0</v>
      </c>
      <c r="V173" s="22">
        <f t="shared" si="18"/>
        <v>0</v>
      </c>
      <c r="W173" s="17">
        <v>0</v>
      </c>
    </row>
    <row r="174" spans="1:23" ht="56.25" x14ac:dyDescent="0.25">
      <c r="A174" s="14" t="s">
        <v>322</v>
      </c>
      <c r="B174" s="15" t="s">
        <v>323</v>
      </c>
      <c r="C174" s="15" t="s">
        <v>324</v>
      </c>
      <c r="D174" s="15" t="s">
        <v>325</v>
      </c>
      <c r="E174" s="15" t="s">
        <v>23</v>
      </c>
      <c r="F174" s="15"/>
      <c r="G174" s="15"/>
      <c r="H174" s="15"/>
      <c r="I174" s="15" t="s">
        <v>59</v>
      </c>
      <c r="J174" s="15" t="s">
        <v>26</v>
      </c>
      <c r="K174" s="16" t="s">
        <v>326</v>
      </c>
      <c r="L174" s="17">
        <v>9978750000</v>
      </c>
      <c r="M174" s="17">
        <v>0</v>
      </c>
      <c r="N174" s="17">
        <v>0</v>
      </c>
      <c r="O174" s="17">
        <v>9978750000</v>
      </c>
      <c r="P174" s="17">
        <v>0</v>
      </c>
      <c r="Q174" s="17">
        <v>8907027720</v>
      </c>
      <c r="R174" s="17">
        <v>1071722280</v>
      </c>
      <c r="S174" s="17">
        <v>6447858439</v>
      </c>
      <c r="T174" s="22">
        <f t="shared" si="17"/>
        <v>0.64615893162971316</v>
      </c>
      <c r="U174" s="17">
        <v>1138912812</v>
      </c>
      <c r="V174" s="22">
        <f t="shared" si="18"/>
        <v>0.11413381555806087</v>
      </c>
      <c r="W174" s="17">
        <v>0</v>
      </c>
    </row>
    <row r="175" spans="1:23" ht="56.25" x14ac:dyDescent="0.25">
      <c r="A175" s="14" t="s">
        <v>327</v>
      </c>
      <c r="B175" s="15" t="s">
        <v>323</v>
      </c>
      <c r="C175" s="15" t="s">
        <v>324</v>
      </c>
      <c r="D175" s="15" t="s">
        <v>325</v>
      </c>
      <c r="E175" s="15" t="s">
        <v>87</v>
      </c>
      <c r="F175" s="15"/>
      <c r="G175" s="15"/>
      <c r="H175" s="15"/>
      <c r="I175" s="15" t="s">
        <v>150</v>
      </c>
      <c r="J175" s="15" t="s">
        <v>26</v>
      </c>
      <c r="K175" s="16" t="s">
        <v>328</v>
      </c>
      <c r="L175" s="17">
        <v>1500000000</v>
      </c>
      <c r="M175" s="17">
        <v>0</v>
      </c>
      <c r="N175" s="17">
        <v>0</v>
      </c>
      <c r="O175" s="17">
        <v>1500000000</v>
      </c>
      <c r="P175" s="17">
        <v>0</v>
      </c>
      <c r="Q175" s="17">
        <v>1500000000</v>
      </c>
      <c r="R175" s="17">
        <v>0</v>
      </c>
      <c r="S175" s="17">
        <v>1500000000</v>
      </c>
      <c r="T175" s="22">
        <f t="shared" si="17"/>
        <v>1</v>
      </c>
      <c r="U175" s="17">
        <v>1500000000</v>
      </c>
      <c r="V175" s="22">
        <f t="shared" si="18"/>
        <v>1</v>
      </c>
      <c r="W175" s="17">
        <v>0</v>
      </c>
    </row>
    <row r="176" spans="1:23" ht="56.25" x14ac:dyDescent="0.25">
      <c r="A176" s="14" t="s">
        <v>327</v>
      </c>
      <c r="B176" s="15" t="s">
        <v>323</v>
      </c>
      <c r="C176" s="15" t="s">
        <v>324</v>
      </c>
      <c r="D176" s="15" t="s">
        <v>325</v>
      </c>
      <c r="E176" s="15" t="s">
        <v>87</v>
      </c>
      <c r="F176" s="15"/>
      <c r="G176" s="15"/>
      <c r="H176" s="15"/>
      <c r="I176" s="15" t="s">
        <v>59</v>
      </c>
      <c r="J176" s="15" t="s">
        <v>26</v>
      </c>
      <c r="K176" s="16" t="s">
        <v>328</v>
      </c>
      <c r="L176" s="17">
        <v>1056900000</v>
      </c>
      <c r="M176" s="17">
        <v>0</v>
      </c>
      <c r="N176" s="17">
        <v>0</v>
      </c>
      <c r="O176" s="17">
        <v>1056900000</v>
      </c>
      <c r="P176" s="17">
        <v>0</v>
      </c>
      <c r="Q176" s="17">
        <v>478319805</v>
      </c>
      <c r="R176" s="17">
        <v>578580195</v>
      </c>
      <c r="S176" s="17">
        <v>478319805</v>
      </c>
      <c r="T176" s="22">
        <f t="shared" si="17"/>
        <v>0.4525686488787965</v>
      </c>
      <c r="U176" s="17">
        <v>426127000</v>
      </c>
      <c r="V176" s="22">
        <f t="shared" si="18"/>
        <v>0.4031857318573186</v>
      </c>
      <c r="W176" s="17">
        <v>0</v>
      </c>
    </row>
    <row r="177" spans="1:23" ht="67.5" x14ac:dyDescent="0.25">
      <c r="A177" s="14" t="s">
        <v>329</v>
      </c>
      <c r="B177" s="15" t="s">
        <v>323</v>
      </c>
      <c r="C177" s="15" t="s">
        <v>324</v>
      </c>
      <c r="D177" s="15" t="s">
        <v>325</v>
      </c>
      <c r="E177" s="15" t="s">
        <v>32</v>
      </c>
      <c r="F177" s="15"/>
      <c r="G177" s="15"/>
      <c r="H177" s="15"/>
      <c r="I177" s="15" t="s">
        <v>59</v>
      </c>
      <c r="J177" s="15" t="s">
        <v>26</v>
      </c>
      <c r="K177" s="16" t="s">
        <v>330</v>
      </c>
      <c r="L177" s="17">
        <v>1020000000</v>
      </c>
      <c r="M177" s="17">
        <v>0</v>
      </c>
      <c r="N177" s="17">
        <v>0</v>
      </c>
      <c r="O177" s="17">
        <v>1020000000</v>
      </c>
      <c r="P177" s="17">
        <v>0</v>
      </c>
      <c r="Q177" s="17">
        <v>774024641.5</v>
      </c>
      <c r="R177" s="17">
        <v>245975358.5</v>
      </c>
      <c r="S177" s="17">
        <v>648954095.5</v>
      </c>
      <c r="T177" s="22">
        <f t="shared" si="17"/>
        <v>0.63622950539215684</v>
      </c>
      <c r="U177" s="17">
        <v>565190000</v>
      </c>
      <c r="V177" s="22">
        <f t="shared" si="18"/>
        <v>0.55410784313725492</v>
      </c>
      <c r="W177" s="17">
        <v>0</v>
      </c>
    </row>
    <row r="178" spans="1:23" ht="67.5" x14ac:dyDescent="0.25">
      <c r="A178" s="14" t="s">
        <v>331</v>
      </c>
      <c r="B178" s="15" t="s">
        <v>323</v>
      </c>
      <c r="C178" s="15" t="s">
        <v>324</v>
      </c>
      <c r="D178" s="15" t="s">
        <v>325</v>
      </c>
      <c r="E178" s="15" t="s">
        <v>37</v>
      </c>
      <c r="F178" s="15"/>
      <c r="G178" s="15"/>
      <c r="H178" s="15"/>
      <c r="I178" s="15" t="s">
        <v>150</v>
      </c>
      <c r="J178" s="15" t="s">
        <v>26</v>
      </c>
      <c r="K178" s="16" t="s">
        <v>332</v>
      </c>
      <c r="L178" s="17">
        <v>2094355000</v>
      </c>
      <c r="M178" s="17">
        <v>0</v>
      </c>
      <c r="N178" s="17">
        <v>0</v>
      </c>
      <c r="O178" s="17">
        <v>2094355000</v>
      </c>
      <c r="P178" s="17">
        <v>0</v>
      </c>
      <c r="Q178" s="17">
        <v>800869035</v>
      </c>
      <c r="R178" s="17">
        <v>1293485965</v>
      </c>
      <c r="S178" s="17">
        <v>288590915</v>
      </c>
      <c r="T178" s="22">
        <f t="shared" si="17"/>
        <v>0.13779465038162106</v>
      </c>
      <c r="U178" s="17">
        <v>0</v>
      </c>
      <c r="V178" s="22">
        <f t="shared" si="18"/>
        <v>0</v>
      </c>
      <c r="W178" s="17">
        <v>0</v>
      </c>
    </row>
    <row r="179" spans="1:23" ht="56.25" x14ac:dyDescent="0.25">
      <c r="A179" s="14" t="s">
        <v>333</v>
      </c>
      <c r="B179" s="15" t="s">
        <v>323</v>
      </c>
      <c r="C179" s="15" t="s">
        <v>324</v>
      </c>
      <c r="D179" s="15" t="s">
        <v>325</v>
      </c>
      <c r="E179" s="15" t="s">
        <v>42</v>
      </c>
      <c r="F179" s="15"/>
      <c r="G179" s="15"/>
      <c r="H179" s="15"/>
      <c r="I179" s="15" t="s">
        <v>150</v>
      </c>
      <c r="J179" s="15" t="s">
        <v>26</v>
      </c>
      <c r="K179" s="16" t="s">
        <v>334</v>
      </c>
      <c r="L179" s="17">
        <v>1373700000</v>
      </c>
      <c r="M179" s="17">
        <v>0</v>
      </c>
      <c r="N179" s="17">
        <v>950532000</v>
      </c>
      <c r="O179" s="17">
        <v>423168000</v>
      </c>
      <c r="P179" s="17">
        <v>0</v>
      </c>
      <c r="Q179" s="17">
        <v>168200000</v>
      </c>
      <c r="R179" s="17">
        <v>254968000</v>
      </c>
      <c r="S179" s="17">
        <v>168200000</v>
      </c>
      <c r="T179" s="22">
        <f t="shared" si="17"/>
        <v>0.39747807017543857</v>
      </c>
      <c r="U179" s="17">
        <v>0</v>
      </c>
      <c r="V179" s="22">
        <f t="shared" si="18"/>
        <v>0</v>
      </c>
      <c r="W179" s="17">
        <v>0</v>
      </c>
    </row>
    <row r="180" spans="1:23" ht="56.25" x14ac:dyDescent="0.25">
      <c r="A180" s="14" t="s">
        <v>335</v>
      </c>
      <c r="B180" s="15" t="s">
        <v>323</v>
      </c>
      <c r="C180" s="15" t="s">
        <v>324</v>
      </c>
      <c r="D180" s="15" t="s">
        <v>325</v>
      </c>
      <c r="E180" s="15" t="s">
        <v>116</v>
      </c>
      <c r="F180" s="15"/>
      <c r="G180" s="15"/>
      <c r="H180" s="15"/>
      <c r="I180" s="15" t="s">
        <v>150</v>
      </c>
      <c r="J180" s="15" t="s">
        <v>26</v>
      </c>
      <c r="K180" s="16" t="s">
        <v>336</v>
      </c>
      <c r="L180" s="17">
        <v>2577500000</v>
      </c>
      <c r="M180" s="17">
        <v>950532000</v>
      </c>
      <c r="N180" s="17">
        <v>0</v>
      </c>
      <c r="O180" s="17">
        <v>3528032000</v>
      </c>
      <c r="P180" s="17">
        <v>1335750000</v>
      </c>
      <c r="Q180" s="17">
        <v>0</v>
      </c>
      <c r="R180" s="17">
        <v>2192282000</v>
      </c>
      <c r="S180" s="17">
        <v>0</v>
      </c>
      <c r="T180" s="22">
        <f t="shared" si="17"/>
        <v>0</v>
      </c>
      <c r="U180" s="17">
        <v>0</v>
      </c>
      <c r="V180" s="22">
        <f t="shared" si="18"/>
        <v>0</v>
      </c>
      <c r="W180" s="17">
        <v>0</v>
      </c>
    </row>
    <row r="181" spans="1:23" ht="56.25" x14ac:dyDescent="0.25">
      <c r="A181" s="14" t="s">
        <v>337</v>
      </c>
      <c r="B181" s="15" t="s">
        <v>323</v>
      </c>
      <c r="C181" s="15" t="s">
        <v>338</v>
      </c>
      <c r="D181" s="15" t="s">
        <v>325</v>
      </c>
      <c r="E181" s="15" t="s">
        <v>23</v>
      </c>
      <c r="F181" s="15"/>
      <c r="G181" s="15"/>
      <c r="H181" s="15"/>
      <c r="I181" s="15" t="s">
        <v>150</v>
      </c>
      <c r="J181" s="15" t="s">
        <v>26</v>
      </c>
      <c r="K181" s="16" t="s">
        <v>339</v>
      </c>
      <c r="L181" s="17">
        <v>11474250000</v>
      </c>
      <c r="M181" s="17">
        <v>0</v>
      </c>
      <c r="N181" s="17">
        <v>0</v>
      </c>
      <c r="O181" s="17">
        <v>11474250000</v>
      </c>
      <c r="P181" s="17">
        <v>0</v>
      </c>
      <c r="Q181" s="17">
        <v>1945708172</v>
      </c>
      <c r="R181" s="17">
        <v>9528541828</v>
      </c>
      <c r="S181" s="17">
        <v>1945708171.3</v>
      </c>
      <c r="T181" s="22">
        <f t="shared" si="17"/>
        <v>0.16957170806806546</v>
      </c>
      <c r="U181" s="17">
        <v>1240237048</v>
      </c>
      <c r="V181" s="22">
        <f t="shared" si="18"/>
        <v>0.10808872457894851</v>
      </c>
      <c r="W181" s="17">
        <v>1240237048</v>
      </c>
    </row>
    <row r="182" spans="1:23" ht="56.25" x14ac:dyDescent="0.25">
      <c r="A182" s="14" t="s">
        <v>337</v>
      </c>
      <c r="B182" s="15" t="s">
        <v>323</v>
      </c>
      <c r="C182" s="15" t="s">
        <v>338</v>
      </c>
      <c r="D182" s="15" t="s">
        <v>325</v>
      </c>
      <c r="E182" s="15" t="s">
        <v>23</v>
      </c>
      <c r="F182" s="15"/>
      <c r="G182" s="15"/>
      <c r="H182" s="15"/>
      <c r="I182" s="15" t="s">
        <v>59</v>
      </c>
      <c r="J182" s="15" t="s">
        <v>26</v>
      </c>
      <c r="K182" s="16" t="s">
        <v>339</v>
      </c>
      <c r="L182" s="17">
        <v>47579400000</v>
      </c>
      <c r="M182" s="17">
        <v>0</v>
      </c>
      <c r="N182" s="17">
        <v>0</v>
      </c>
      <c r="O182" s="17">
        <v>47579400000</v>
      </c>
      <c r="P182" s="17">
        <v>0</v>
      </c>
      <c r="Q182" s="17">
        <v>41678415284</v>
      </c>
      <c r="R182" s="17">
        <v>5900984716</v>
      </c>
      <c r="S182" s="17">
        <v>40763343011.739998</v>
      </c>
      <c r="T182" s="22">
        <f t="shared" si="17"/>
        <v>0.856743527907876</v>
      </c>
      <c r="U182" s="17">
        <v>11178831500</v>
      </c>
      <c r="V182" s="22">
        <f t="shared" si="18"/>
        <v>0.23495108177068227</v>
      </c>
      <c r="W182" s="17">
        <v>7478760748</v>
      </c>
    </row>
    <row r="183" spans="1:23" ht="56.25" x14ac:dyDescent="0.25">
      <c r="A183" s="14" t="s">
        <v>337</v>
      </c>
      <c r="B183" s="15" t="s">
        <v>323</v>
      </c>
      <c r="C183" s="15" t="s">
        <v>338</v>
      </c>
      <c r="D183" s="15" t="s">
        <v>325</v>
      </c>
      <c r="E183" s="15" t="s">
        <v>23</v>
      </c>
      <c r="F183" s="15"/>
      <c r="G183" s="15"/>
      <c r="H183" s="15"/>
      <c r="I183" s="15" t="s">
        <v>59</v>
      </c>
      <c r="J183" s="15" t="s">
        <v>93</v>
      </c>
      <c r="K183" s="27" t="s">
        <v>339</v>
      </c>
      <c r="L183" s="17">
        <v>21000000000</v>
      </c>
      <c r="M183" s="17">
        <v>0</v>
      </c>
      <c r="N183" s="17">
        <v>0</v>
      </c>
      <c r="O183" s="17">
        <v>21000000000</v>
      </c>
      <c r="P183" s="17">
        <v>0</v>
      </c>
      <c r="Q183" s="17">
        <v>0</v>
      </c>
      <c r="R183" s="17">
        <v>21000000000</v>
      </c>
      <c r="S183" s="17">
        <v>0</v>
      </c>
      <c r="T183" s="22">
        <f t="shared" si="17"/>
        <v>0</v>
      </c>
      <c r="U183" s="17">
        <v>0</v>
      </c>
      <c r="V183" s="22">
        <f t="shared" si="18"/>
        <v>0</v>
      </c>
      <c r="W183" s="17">
        <v>0</v>
      </c>
    </row>
    <row r="184" spans="1:23" ht="67.5" x14ac:dyDescent="0.25">
      <c r="A184" s="14" t="s">
        <v>340</v>
      </c>
      <c r="B184" s="15" t="s">
        <v>323</v>
      </c>
      <c r="C184" s="15" t="s">
        <v>338</v>
      </c>
      <c r="D184" s="15" t="s">
        <v>325</v>
      </c>
      <c r="E184" s="15" t="s">
        <v>87</v>
      </c>
      <c r="F184" s="15"/>
      <c r="G184" s="15"/>
      <c r="H184" s="15"/>
      <c r="I184" s="15" t="s">
        <v>150</v>
      </c>
      <c r="J184" s="15" t="s">
        <v>26</v>
      </c>
      <c r="K184" s="16" t="s">
        <v>341</v>
      </c>
      <c r="L184" s="17">
        <v>77400000</v>
      </c>
      <c r="M184" s="17">
        <v>0</v>
      </c>
      <c r="N184" s="17">
        <v>0</v>
      </c>
      <c r="O184" s="17">
        <v>77400000</v>
      </c>
      <c r="P184" s="17">
        <v>0</v>
      </c>
      <c r="Q184" s="17">
        <v>0</v>
      </c>
      <c r="R184" s="17">
        <v>77400000</v>
      </c>
      <c r="S184" s="17">
        <v>0</v>
      </c>
      <c r="T184" s="22">
        <f t="shared" si="17"/>
        <v>0</v>
      </c>
      <c r="U184" s="17">
        <v>0</v>
      </c>
      <c r="V184" s="22">
        <f t="shared" si="18"/>
        <v>0</v>
      </c>
      <c r="W184" s="17">
        <v>0</v>
      </c>
    </row>
    <row r="185" spans="1:23" ht="45" x14ac:dyDescent="0.25">
      <c r="A185" s="14" t="s">
        <v>342</v>
      </c>
      <c r="B185" s="15" t="s">
        <v>323</v>
      </c>
      <c r="C185" s="15" t="s">
        <v>338</v>
      </c>
      <c r="D185" s="15" t="s">
        <v>325</v>
      </c>
      <c r="E185" s="15" t="s">
        <v>107</v>
      </c>
      <c r="F185" s="15"/>
      <c r="G185" s="15"/>
      <c r="H185" s="15"/>
      <c r="I185" s="15" t="s">
        <v>150</v>
      </c>
      <c r="J185" s="15" t="s">
        <v>26</v>
      </c>
      <c r="K185" s="16" t="s">
        <v>343</v>
      </c>
      <c r="L185" s="17">
        <v>2225372555</v>
      </c>
      <c r="M185" s="17">
        <v>0</v>
      </c>
      <c r="N185" s="17">
        <v>0</v>
      </c>
      <c r="O185" s="17">
        <v>2225372555</v>
      </c>
      <c r="P185" s="17">
        <v>0</v>
      </c>
      <c r="Q185" s="17">
        <v>2225372555</v>
      </c>
      <c r="R185" s="17">
        <v>0</v>
      </c>
      <c r="S185" s="17">
        <v>2225372555</v>
      </c>
      <c r="T185" s="22">
        <f t="shared" si="17"/>
        <v>1</v>
      </c>
      <c r="U185" s="17">
        <v>2225372555</v>
      </c>
      <c r="V185" s="22">
        <f t="shared" si="18"/>
        <v>1</v>
      </c>
      <c r="W185" s="17">
        <v>2225372555</v>
      </c>
    </row>
    <row r="186" spans="1:23" ht="45" x14ac:dyDescent="0.25">
      <c r="A186" s="14" t="s">
        <v>342</v>
      </c>
      <c r="B186" s="15" t="s">
        <v>323</v>
      </c>
      <c r="C186" s="15" t="s">
        <v>338</v>
      </c>
      <c r="D186" s="15" t="s">
        <v>325</v>
      </c>
      <c r="E186" s="15" t="s">
        <v>107</v>
      </c>
      <c r="F186" s="15"/>
      <c r="G186" s="15"/>
      <c r="H186" s="15"/>
      <c r="I186" s="15" t="s">
        <v>59</v>
      </c>
      <c r="J186" s="15" t="s">
        <v>26</v>
      </c>
      <c r="K186" s="16" t="s">
        <v>343</v>
      </c>
      <c r="L186" s="17">
        <v>3681950000</v>
      </c>
      <c r="M186" s="17">
        <v>0</v>
      </c>
      <c r="N186" s="17">
        <v>0</v>
      </c>
      <c r="O186" s="17">
        <v>3681950000</v>
      </c>
      <c r="P186" s="17">
        <v>0</v>
      </c>
      <c r="Q186" s="17">
        <v>3681950000</v>
      </c>
      <c r="R186" s="17">
        <v>0</v>
      </c>
      <c r="S186" s="17">
        <v>3681950000</v>
      </c>
      <c r="T186" s="22">
        <f t="shared" si="17"/>
        <v>1</v>
      </c>
      <c r="U186" s="17">
        <v>3681950000</v>
      </c>
      <c r="V186" s="22">
        <f t="shared" si="18"/>
        <v>1</v>
      </c>
      <c r="W186" s="17">
        <v>3681950000</v>
      </c>
    </row>
    <row r="187" spans="1:23" ht="78.75" x14ac:dyDescent="0.25">
      <c r="A187" s="14" t="s">
        <v>344</v>
      </c>
      <c r="B187" s="15" t="s">
        <v>323</v>
      </c>
      <c r="C187" s="15" t="s">
        <v>338</v>
      </c>
      <c r="D187" s="15" t="s">
        <v>325</v>
      </c>
      <c r="E187" s="15" t="s">
        <v>42</v>
      </c>
      <c r="F187" s="15"/>
      <c r="G187" s="15"/>
      <c r="H187" s="15"/>
      <c r="I187" s="15" t="s">
        <v>150</v>
      </c>
      <c r="J187" s="15" t="s">
        <v>26</v>
      </c>
      <c r="K187" s="16" t="s">
        <v>345</v>
      </c>
      <c r="L187" s="17">
        <v>2913653255</v>
      </c>
      <c r="M187" s="17">
        <v>0</v>
      </c>
      <c r="N187" s="17">
        <v>0</v>
      </c>
      <c r="O187" s="17">
        <v>2913653255</v>
      </c>
      <c r="P187" s="17">
        <v>0</v>
      </c>
      <c r="Q187" s="17">
        <v>2584259056</v>
      </c>
      <c r="R187" s="17">
        <v>329394199</v>
      </c>
      <c r="S187" s="17">
        <v>2414809056</v>
      </c>
      <c r="T187" s="22">
        <f t="shared" si="17"/>
        <v>0.82879081505530761</v>
      </c>
      <c r="U187" s="17">
        <v>42400000</v>
      </c>
      <c r="V187" s="22">
        <f t="shared" si="18"/>
        <v>1.4552177726446725E-2</v>
      </c>
      <c r="W187" s="17">
        <v>42400000</v>
      </c>
    </row>
    <row r="188" spans="1:23" ht="78.75" x14ac:dyDescent="0.25">
      <c r="A188" s="14" t="s">
        <v>344</v>
      </c>
      <c r="B188" s="15" t="s">
        <v>323</v>
      </c>
      <c r="C188" s="15" t="s">
        <v>338</v>
      </c>
      <c r="D188" s="15" t="s">
        <v>325</v>
      </c>
      <c r="E188" s="15" t="s">
        <v>42</v>
      </c>
      <c r="F188" s="15"/>
      <c r="G188" s="15"/>
      <c r="H188" s="15"/>
      <c r="I188" s="15" t="s">
        <v>59</v>
      </c>
      <c r="J188" s="15" t="s">
        <v>26</v>
      </c>
      <c r="K188" s="16" t="s">
        <v>345</v>
      </c>
      <c r="L188" s="17">
        <v>1000000000</v>
      </c>
      <c r="M188" s="17">
        <v>0</v>
      </c>
      <c r="N188" s="17">
        <v>0</v>
      </c>
      <c r="O188" s="17">
        <v>1000000000</v>
      </c>
      <c r="P188" s="17">
        <v>0</v>
      </c>
      <c r="Q188" s="17">
        <v>0</v>
      </c>
      <c r="R188" s="17">
        <v>1000000000</v>
      </c>
      <c r="S188" s="17">
        <v>0</v>
      </c>
      <c r="T188" s="22">
        <f t="shared" si="17"/>
        <v>0</v>
      </c>
      <c r="U188" s="17">
        <v>0</v>
      </c>
      <c r="V188" s="22">
        <f t="shared" si="18"/>
        <v>0</v>
      </c>
      <c r="W188" s="17">
        <v>0</v>
      </c>
    </row>
    <row r="189" spans="1:23" ht="78.75" x14ac:dyDescent="0.25">
      <c r="A189" s="14" t="s">
        <v>344</v>
      </c>
      <c r="B189" s="15" t="s">
        <v>323</v>
      </c>
      <c r="C189" s="15" t="s">
        <v>338</v>
      </c>
      <c r="D189" s="15" t="s">
        <v>325</v>
      </c>
      <c r="E189" s="15" t="s">
        <v>42</v>
      </c>
      <c r="F189" s="15"/>
      <c r="G189" s="15"/>
      <c r="H189" s="15"/>
      <c r="I189" s="15" t="s">
        <v>59</v>
      </c>
      <c r="J189" s="15" t="s">
        <v>93</v>
      </c>
      <c r="K189" s="16" t="s">
        <v>345</v>
      </c>
      <c r="L189" s="17">
        <v>1000000000</v>
      </c>
      <c r="M189" s="17">
        <v>0</v>
      </c>
      <c r="N189" s="17">
        <v>0</v>
      </c>
      <c r="O189" s="17">
        <v>1000000000</v>
      </c>
      <c r="P189" s="17">
        <v>0</v>
      </c>
      <c r="Q189" s="17">
        <v>0</v>
      </c>
      <c r="R189" s="17">
        <v>1000000000</v>
      </c>
      <c r="S189" s="17">
        <v>0</v>
      </c>
      <c r="T189" s="22">
        <f t="shared" si="17"/>
        <v>0</v>
      </c>
      <c r="U189" s="17">
        <v>0</v>
      </c>
      <c r="V189" s="22">
        <f t="shared" si="18"/>
        <v>0</v>
      </c>
      <c r="W189" s="17">
        <v>0</v>
      </c>
    </row>
    <row r="190" spans="1:23" ht="56.25" x14ac:dyDescent="0.25">
      <c r="A190" s="14" t="s">
        <v>346</v>
      </c>
      <c r="B190" s="15" t="s">
        <v>323</v>
      </c>
      <c r="C190" s="15" t="s">
        <v>338</v>
      </c>
      <c r="D190" s="15" t="s">
        <v>325</v>
      </c>
      <c r="E190" s="15" t="s">
        <v>116</v>
      </c>
      <c r="F190" s="15"/>
      <c r="G190" s="15"/>
      <c r="H190" s="15"/>
      <c r="I190" s="15" t="s">
        <v>150</v>
      </c>
      <c r="J190" s="15" t="s">
        <v>26</v>
      </c>
      <c r="K190" s="16" t="s">
        <v>347</v>
      </c>
      <c r="L190" s="17">
        <v>1000000000</v>
      </c>
      <c r="M190" s="17">
        <v>0</v>
      </c>
      <c r="N190" s="17">
        <v>0</v>
      </c>
      <c r="O190" s="17">
        <v>1000000000</v>
      </c>
      <c r="P190" s="17">
        <v>0</v>
      </c>
      <c r="Q190" s="17">
        <v>1000000000</v>
      </c>
      <c r="R190" s="17">
        <v>0</v>
      </c>
      <c r="S190" s="17">
        <v>1000000000</v>
      </c>
      <c r="T190" s="22">
        <f t="shared" si="17"/>
        <v>1</v>
      </c>
      <c r="U190" s="17">
        <v>0</v>
      </c>
      <c r="V190" s="22">
        <f t="shared" si="18"/>
        <v>0</v>
      </c>
      <c r="W190" s="17">
        <v>0</v>
      </c>
    </row>
    <row r="191" spans="1:23" ht="56.25" x14ac:dyDescent="0.25">
      <c r="A191" s="14" t="s">
        <v>346</v>
      </c>
      <c r="B191" s="15" t="s">
        <v>323</v>
      </c>
      <c r="C191" s="15" t="s">
        <v>338</v>
      </c>
      <c r="D191" s="15" t="s">
        <v>325</v>
      </c>
      <c r="E191" s="15" t="s">
        <v>116</v>
      </c>
      <c r="F191" s="15"/>
      <c r="G191" s="15"/>
      <c r="H191" s="15"/>
      <c r="I191" s="15" t="s">
        <v>59</v>
      </c>
      <c r="J191" s="15" t="s">
        <v>26</v>
      </c>
      <c r="K191" s="16" t="s">
        <v>347</v>
      </c>
      <c r="L191" s="17">
        <v>5500000000</v>
      </c>
      <c r="M191" s="17">
        <v>0</v>
      </c>
      <c r="N191" s="17">
        <v>0</v>
      </c>
      <c r="O191" s="17">
        <v>5500000000</v>
      </c>
      <c r="P191" s="17">
        <v>0</v>
      </c>
      <c r="Q191" s="17">
        <v>3756356115</v>
      </c>
      <c r="R191" s="17">
        <v>1743643885</v>
      </c>
      <c r="S191" s="17">
        <v>1819474642.52</v>
      </c>
      <c r="T191" s="22">
        <f t="shared" si="17"/>
        <v>0.33081357136727274</v>
      </c>
      <c r="U191" s="17">
        <v>25552983</v>
      </c>
      <c r="V191" s="22">
        <f t="shared" si="18"/>
        <v>4.6459969090909088E-3</v>
      </c>
      <c r="W191" s="17">
        <v>0</v>
      </c>
    </row>
    <row r="192" spans="1:23" ht="56.25" x14ac:dyDescent="0.25">
      <c r="A192" s="14" t="s">
        <v>346</v>
      </c>
      <c r="B192" s="15" t="s">
        <v>323</v>
      </c>
      <c r="C192" s="15" t="s">
        <v>338</v>
      </c>
      <c r="D192" s="15" t="s">
        <v>325</v>
      </c>
      <c r="E192" s="15" t="s">
        <v>116</v>
      </c>
      <c r="F192" s="15"/>
      <c r="G192" s="15"/>
      <c r="H192" s="15"/>
      <c r="I192" s="15" t="s">
        <v>59</v>
      </c>
      <c r="J192" s="15" t="s">
        <v>93</v>
      </c>
      <c r="K192" s="16" t="s">
        <v>347</v>
      </c>
      <c r="L192" s="17">
        <v>3000000000</v>
      </c>
      <c r="M192" s="17">
        <v>0</v>
      </c>
      <c r="N192" s="17">
        <v>0</v>
      </c>
      <c r="O192" s="17">
        <v>3000000000</v>
      </c>
      <c r="P192" s="17">
        <v>0</v>
      </c>
      <c r="Q192" s="17">
        <v>0</v>
      </c>
      <c r="R192" s="17">
        <v>3000000000</v>
      </c>
      <c r="S192" s="17">
        <v>0</v>
      </c>
      <c r="T192" s="22">
        <f t="shared" si="17"/>
        <v>0</v>
      </c>
      <c r="U192" s="17">
        <v>0</v>
      </c>
      <c r="V192" s="22">
        <f t="shared" si="18"/>
        <v>0</v>
      </c>
      <c r="W192" s="17">
        <v>0</v>
      </c>
    </row>
    <row r="193" spans="1:23" ht="24.95" customHeight="1" x14ac:dyDescent="0.25">
      <c r="A193" s="30" t="s">
        <v>398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0">
        <f>SUM(L173:L192)</f>
        <v>126553230810</v>
      </c>
      <c r="M193" s="10">
        <f t="shared" ref="M193:O193" si="27">SUM(M173:M192)</f>
        <v>950532000</v>
      </c>
      <c r="N193" s="10">
        <f t="shared" si="27"/>
        <v>950532000</v>
      </c>
      <c r="O193" s="10">
        <f t="shared" si="27"/>
        <v>126553230810</v>
      </c>
      <c r="P193" s="10">
        <f t="shared" ref="P193:W193" si="28">SUM(P173:P192)</f>
        <v>7835750000</v>
      </c>
      <c r="Q193" s="10">
        <f t="shared" si="28"/>
        <v>69500502383.5</v>
      </c>
      <c r="R193" s="10">
        <f t="shared" si="28"/>
        <v>49216978426.5</v>
      </c>
      <c r="S193" s="10">
        <f t="shared" si="28"/>
        <v>63382580691.05999</v>
      </c>
      <c r="T193" s="24">
        <f t="shared" si="17"/>
        <v>0.50083731790474062</v>
      </c>
      <c r="U193" s="10">
        <f t="shared" si="28"/>
        <v>22024573898</v>
      </c>
      <c r="V193" s="24">
        <f t="shared" si="18"/>
        <v>0.17403407054116599</v>
      </c>
      <c r="W193" s="10">
        <f t="shared" si="28"/>
        <v>14668720351</v>
      </c>
    </row>
    <row r="194" spans="1:23" ht="24.95" customHeight="1" x14ac:dyDescent="0.25">
      <c r="A194" s="30" t="s">
        <v>399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0">
        <f>+L193+L172</f>
        <v>2975182779480</v>
      </c>
      <c r="M194" s="10">
        <f t="shared" ref="M194:O194" si="29">+M193+M172</f>
        <v>18096201330</v>
      </c>
      <c r="N194" s="10">
        <f t="shared" si="29"/>
        <v>13023366665</v>
      </c>
      <c r="O194" s="10">
        <f t="shared" si="29"/>
        <v>2980255614145</v>
      </c>
      <c r="P194" s="10">
        <f t="shared" ref="P194:W194" si="30">+P193+P172</f>
        <v>7835750000</v>
      </c>
      <c r="Q194" s="10">
        <f t="shared" si="30"/>
        <v>1527129487333.3398</v>
      </c>
      <c r="R194" s="10">
        <f t="shared" si="30"/>
        <v>1445290376811.6599</v>
      </c>
      <c r="S194" s="10">
        <f t="shared" si="30"/>
        <v>1496061269255.6899</v>
      </c>
      <c r="T194" s="24">
        <f t="shared" si="17"/>
        <v>0.50199092391774325</v>
      </c>
      <c r="U194" s="10">
        <f t="shared" si="30"/>
        <v>1294655316111.1201</v>
      </c>
      <c r="V194" s="24">
        <f t="shared" si="18"/>
        <v>0.43441083038863476</v>
      </c>
      <c r="W194" s="10">
        <f t="shared" si="30"/>
        <v>1269109857139.3401</v>
      </c>
    </row>
    <row r="195" spans="1:23" ht="15" customHeight="1" x14ac:dyDescent="0.25">
      <c r="A195" s="28" t="s">
        <v>400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1"/>
      <c r="M195" s="1"/>
      <c r="N195" s="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1"/>
      <c r="M196" s="1"/>
      <c r="N196" s="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ht="1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ht="1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25"/>
      <c r="Q198" s="25"/>
      <c r="R198" s="25"/>
      <c r="S198" s="25"/>
      <c r="T198" s="25"/>
      <c r="U198" s="25"/>
      <c r="V198" s="25"/>
      <c r="W198" s="25"/>
    </row>
    <row r="199" spans="1:23" s="2" customForma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26"/>
      <c r="Q199" s="26"/>
      <c r="R199" s="26"/>
      <c r="S199" s="26"/>
      <c r="T199" s="26"/>
      <c r="U199" s="26"/>
      <c r="V199" s="26"/>
      <c r="W199" s="26"/>
    </row>
    <row r="200" spans="1:23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25"/>
      <c r="Q200" s="25"/>
      <c r="R200" s="25"/>
      <c r="S200" s="25"/>
      <c r="T200" s="25"/>
      <c r="U200" s="25"/>
      <c r="V200" s="25"/>
      <c r="W200" s="25"/>
    </row>
    <row r="201" spans="1:23" ht="0" hidden="1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25"/>
      <c r="Q201" s="25"/>
      <c r="R201" s="25"/>
      <c r="S201" s="25"/>
      <c r="T201" s="25"/>
      <c r="U201" s="25"/>
      <c r="V201" s="25"/>
      <c r="W201" s="25"/>
    </row>
    <row r="202" spans="1:23" s="25" customFormat="1" ht="13.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1:23" s="25" customFormat="1" x14ac:dyDescent="0.25"/>
    <row r="204" spans="1:23" s="25" customFormat="1" x14ac:dyDescent="0.25"/>
    <row r="205" spans="1:23" s="25" customFormat="1" x14ac:dyDescent="0.25"/>
    <row r="206" spans="1:23" s="25" customFormat="1" x14ac:dyDescent="0.25"/>
    <row r="207" spans="1:23" s="26" customFormat="1" x14ac:dyDescent="0.25"/>
    <row r="208" spans="1:23" s="26" customFormat="1" x14ac:dyDescent="0.25"/>
    <row r="209" spans="1:23" s="26" customFormat="1" x14ac:dyDescent="0.25"/>
    <row r="210" spans="1:23" s="2" customForma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 s="2" customForma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 s="2" customForma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 s="2" customForma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 s="2" customForma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 s="2" customForma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</row>
    <row r="217" spans="1:23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</row>
    <row r="218" spans="1:23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</row>
    <row r="219" spans="1:23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</row>
    <row r="220" spans="1:23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</row>
    <row r="221" spans="1:23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</row>
    <row r="222" spans="1:23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</row>
    <row r="223" spans="1:23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</row>
    <row r="224" spans="1:23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</row>
    <row r="225" spans="1:23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</row>
    <row r="226" spans="1:23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</row>
    <row r="227" spans="1:23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</row>
    <row r="228" spans="1:23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</row>
    <row r="229" spans="1:23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</row>
    <row r="230" spans="1:23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</row>
    <row r="231" spans="1:23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</row>
    <row r="232" spans="1:23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</row>
    <row r="233" spans="1:23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</row>
    <row r="234" spans="1:23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</row>
    <row r="235" spans="1:23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</row>
    <row r="236" spans="1:23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</row>
    <row r="237" spans="1:23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</row>
    <row r="238" spans="1:23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</row>
    <row r="239" spans="1:23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</row>
    <row r="240" spans="1:23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</row>
    <row r="241" spans="1:23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</row>
    <row r="242" spans="1:23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</row>
    <row r="243" spans="1:23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</row>
    <row r="244" spans="1:23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</row>
    <row r="245" spans="1:23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</row>
    <row r="246" spans="1:23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</row>
    <row r="247" spans="1:23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</row>
    <row r="248" spans="1:23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</row>
    <row r="249" spans="1:23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</row>
    <row r="250" spans="1:23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</row>
    <row r="251" spans="1:23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</row>
  </sheetData>
  <mergeCells count="11">
    <mergeCell ref="A195:K195"/>
    <mergeCell ref="A196:K196"/>
    <mergeCell ref="A193:K193"/>
    <mergeCell ref="A194:K194"/>
    <mergeCell ref="A1:W1"/>
    <mergeCell ref="A2:W2"/>
    <mergeCell ref="A3:W3"/>
    <mergeCell ref="A52:K52"/>
    <mergeCell ref="A159:K159"/>
    <mergeCell ref="A171:K171"/>
    <mergeCell ref="A172:K172"/>
  </mergeCells>
  <printOptions horizontalCentered="1" verticalCentered="1"/>
  <pageMargins left="0" right="0" top="0.59055118110236227" bottom="0.59055118110236227" header="0.31496062992125984" footer="0.31496062992125984"/>
  <pageSetup paperSize="14" scale="65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 JN 2017</vt:lpstr>
      <vt:lpstr>'CONS JN 2017'!Área_de_impresión</vt:lpstr>
      <vt:lpstr>'CONS JN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2017-07-11T19:30:14Z</cp:lastPrinted>
  <dcterms:created xsi:type="dcterms:W3CDTF">2017-07-04T13:52:44Z</dcterms:created>
  <dcterms:modified xsi:type="dcterms:W3CDTF">2017-07-11T19:41:51Z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