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rtizr\AppData\Local\Microsoft\Windows\INetCache\Content.Outlook\6F5VE9D6\"/>
    </mc:Choice>
  </mc:AlternateContent>
  <bookViews>
    <workbookView xWindow="0" yWindow="0" windowWidth="24000" windowHeight="9735"/>
  </bookViews>
  <sheets>
    <sheet name="CONSOL NOV 2017 " sheetId="3" r:id="rId1"/>
  </sheets>
  <definedNames>
    <definedName name="_xlnm._FilterDatabase" localSheetId="0" hidden="1">'CONSOL NOV 2017 '!$A$5:$W$223</definedName>
    <definedName name="_xlnm.Print_Area" localSheetId="0">'CONSOL NOV 2017 '!$A$1:$W$223</definedName>
    <definedName name="_xlnm.Print_Titles" localSheetId="0">'CONSOL NOV 2017 '!$1:$5</definedName>
  </definedNames>
  <calcPr calcId="152511"/>
</workbook>
</file>

<file path=xl/calcChain.xml><?xml version="1.0" encoding="utf-8"?>
<calcChain xmlns="http://schemas.openxmlformats.org/spreadsheetml/2006/main">
  <c r="V7" i="3" l="1"/>
  <c r="V8" i="3"/>
  <c r="V9" i="3"/>
  <c r="V10" i="3"/>
  <c r="V11" i="3"/>
  <c r="V12" i="3"/>
  <c r="V13" i="3"/>
  <c r="V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1" i="3"/>
  <c r="V32" i="3"/>
  <c r="V34" i="3"/>
  <c r="V35" i="3"/>
  <c r="V37" i="3"/>
  <c r="V38" i="3"/>
  <c r="V40" i="3"/>
  <c r="V41" i="3"/>
  <c r="V42" i="3"/>
  <c r="V43" i="3"/>
  <c r="V44" i="3"/>
  <c r="V45" i="3"/>
  <c r="V46" i="3"/>
  <c r="V47" i="3"/>
  <c r="V48" i="3"/>
  <c r="V49" i="3"/>
  <c r="V50" i="3"/>
  <c r="V51" i="3"/>
  <c r="V52" i="3"/>
  <c r="V53" i="3"/>
  <c r="V55" i="3"/>
  <c r="V56" i="3"/>
  <c r="V57" i="3"/>
  <c r="V58" i="3"/>
  <c r="V59" i="3"/>
  <c r="V60" i="3"/>
  <c r="V61" i="3"/>
  <c r="V62" i="3"/>
  <c r="V63" i="3"/>
  <c r="V64" i="3"/>
  <c r="V65" i="3"/>
  <c r="V66" i="3"/>
  <c r="V67" i="3"/>
  <c r="V68" i="3"/>
  <c r="V69" i="3"/>
  <c r="V71" i="3"/>
  <c r="V73" i="3"/>
  <c r="V74" i="3"/>
  <c r="V75" i="3"/>
  <c r="V77" i="3"/>
  <c r="V78" i="3"/>
  <c r="V80" i="3"/>
  <c r="V82" i="3"/>
  <c r="V84" i="3"/>
  <c r="V85" i="3"/>
  <c r="V86" i="3"/>
  <c r="V87" i="3"/>
  <c r="V88" i="3"/>
  <c r="V89" i="3"/>
  <c r="V90" i="3"/>
  <c r="V91" i="3"/>
  <c r="V92" i="3"/>
  <c r="V93" i="3"/>
  <c r="V94" i="3"/>
  <c r="V95" i="3"/>
  <c r="V96" i="3"/>
  <c r="V97" i="3"/>
  <c r="V99" i="3"/>
  <c r="V100" i="3"/>
  <c r="V101" i="3"/>
  <c r="V102" i="3"/>
  <c r="V103" i="3"/>
  <c r="V104" i="3"/>
  <c r="V105" i="3"/>
  <c r="V106" i="3"/>
  <c r="V107" i="3"/>
  <c r="V108" i="3"/>
  <c r="V109" i="3"/>
  <c r="V111" i="3"/>
  <c r="V112" i="3"/>
  <c r="V113" i="3"/>
  <c r="V114" i="3"/>
  <c r="V116" i="3"/>
  <c r="V117" i="3"/>
  <c r="V119" i="3"/>
  <c r="V120" i="3"/>
  <c r="V121" i="3"/>
  <c r="V122" i="3"/>
  <c r="V124" i="3"/>
  <c r="V125" i="3"/>
  <c r="V126" i="3"/>
  <c r="V127" i="3"/>
  <c r="V128" i="3"/>
  <c r="V129" i="3"/>
  <c r="V130" i="3"/>
  <c r="V132" i="3"/>
  <c r="V133" i="3"/>
  <c r="V134" i="3"/>
  <c r="V135" i="3"/>
  <c r="V136" i="3"/>
  <c r="V137" i="3"/>
  <c r="V138" i="3"/>
  <c r="V139" i="3"/>
  <c r="V141" i="3"/>
  <c r="V143" i="3"/>
  <c r="V144" i="3"/>
  <c r="V146" i="3"/>
  <c r="V147" i="3"/>
  <c r="V148" i="3"/>
  <c r="V149" i="3"/>
  <c r="V151" i="3"/>
  <c r="V153" i="3"/>
  <c r="V155" i="3"/>
  <c r="V156" i="3"/>
  <c r="V157" i="3"/>
  <c r="V159" i="3"/>
  <c r="V161" i="3"/>
  <c r="V162" i="3"/>
  <c r="V164" i="3"/>
  <c r="V165" i="3"/>
  <c r="V166" i="3"/>
  <c r="V167" i="3"/>
  <c r="V168" i="3"/>
  <c r="V170" i="3"/>
  <c r="V172" i="3"/>
  <c r="V173" i="3"/>
  <c r="V176" i="3"/>
  <c r="V177" i="3"/>
  <c r="V178" i="3"/>
  <c r="V180" i="3"/>
  <c r="V181" i="3"/>
  <c r="V184" i="3"/>
  <c r="V185" i="3"/>
  <c r="V188" i="3"/>
  <c r="V189" i="3"/>
  <c r="V190" i="3"/>
  <c r="V191" i="3"/>
  <c r="V192" i="3"/>
  <c r="V193" i="3"/>
  <c r="V194" i="3"/>
  <c r="V195" i="3"/>
  <c r="V196" i="3"/>
  <c r="V199" i="3"/>
  <c r="V200" i="3"/>
  <c r="V201" i="3"/>
  <c r="V202" i="3"/>
  <c r="V203" i="3"/>
  <c r="V204" i="3"/>
  <c r="V205" i="3"/>
  <c r="V206" i="3"/>
  <c r="V207" i="3"/>
  <c r="V208" i="3"/>
  <c r="V209" i="3"/>
  <c r="V210" i="3"/>
  <c r="V211" i="3"/>
  <c r="V212" i="3"/>
  <c r="V213" i="3"/>
  <c r="V214" i="3"/>
  <c r="V215" i="3"/>
  <c r="V216" i="3"/>
  <c r="V217" i="3"/>
  <c r="V218" i="3"/>
  <c r="V219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1" i="3"/>
  <c r="T32" i="3"/>
  <c r="T34" i="3"/>
  <c r="T35" i="3"/>
  <c r="T37" i="3"/>
  <c r="T38" i="3"/>
  <c r="T40" i="3"/>
  <c r="T41" i="3"/>
  <c r="T42" i="3"/>
  <c r="T43" i="3"/>
  <c r="T44" i="3"/>
  <c r="T45" i="3"/>
  <c r="T46" i="3"/>
  <c r="T47" i="3"/>
  <c r="T48" i="3"/>
  <c r="T49" i="3"/>
  <c r="T50" i="3"/>
  <c r="T51" i="3"/>
  <c r="T52" i="3"/>
  <c r="T53" i="3"/>
  <c r="T55" i="3"/>
  <c r="T56" i="3"/>
  <c r="T57" i="3"/>
  <c r="T58" i="3"/>
  <c r="T59" i="3"/>
  <c r="T60" i="3"/>
  <c r="T61" i="3"/>
  <c r="T62" i="3"/>
  <c r="T63" i="3"/>
  <c r="T64" i="3"/>
  <c r="T65" i="3"/>
  <c r="T66" i="3"/>
  <c r="T67" i="3"/>
  <c r="T68" i="3"/>
  <c r="T69" i="3"/>
  <c r="T71" i="3"/>
  <c r="T73" i="3"/>
  <c r="T74" i="3"/>
  <c r="T75" i="3"/>
  <c r="T77" i="3"/>
  <c r="T78" i="3"/>
  <c r="T80" i="3"/>
  <c r="T82" i="3"/>
  <c r="T84" i="3"/>
  <c r="T85" i="3"/>
  <c r="T86" i="3"/>
  <c r="T87" i="3"/>
  <c r="T88" i="3"/>
  <c r="T89" i="3"/>
  <c r="T90" i="3"/>
  <c r="T91" i="3"/>
  <c r="T92" i="3"/>
  <c r="T93" i="3"/>
  <c r="T94" i="3"/>
  <c r="T95" i="3"/>
  <c r="T96" i="3"/>
  <c r="T97" i="3"/>
  <c r="T99" i="3"/>
  <c r="T100" i="3"/>
  <c r="T101" i="3"/>
  <c r="T102" i="3"/>
  <c r="T103" i="3"/>
  <c r="T104" i="3"/>
  <c r="T105" i="3"/>
  <c r="T106" i="3"/>
  <c r="T107" i="3"/>
  <c r="T108" i="3"/>
  <c r="T109" i="3"/>
  <c r="T111" i="3"/>
  <c r="T112" i="3"/>
  <c r="T113" i="3"/>
  <c r="T114" i="3"/>
  <c r="T116" i="3"/>
  <c r="T117" i="3"/>
  <c r="T119" i="3"/>
  <c r="T120" i="3"/>
  <c r="T121" i="3"/>
  <c r="T122" i="3"/>
  <c r="T124" i="3"/>
  <c r="T125" i="3"/>
  <c r="T126" i="3"/>
  <c r="T127" i="3"/>
  <c r="T128" i="3"/>
  <c r="T129" i="3"/>
  <c r="T130" i="3"/>
  <c r="T132" i="3"/>
  <c r="T133" i="3"/>
  <c r="T134" i="3"/>
  <c r="T135" i="3"/>
  <c r="T136" i="3"/>
  <c r="T137" i="3"/>
  <c r="T138" i="3"/>
  <c r="T139" i="3"/>
  <c r="T141" i="3"/>
  <c r="T143" i="3"/>
  <c r="T144" i="3"/>
  <c r="T146" i="3"/>
  <c r="T147" i="3"/>
  <c r="T148" i="3"/>
  <c r="T149" i="3"/>
  <c r="T151" i="3"/>
  <c r="T153" i="3"/>
  <c r="T155" i="3"/>
  <c r="T156" i="3"/>
  <c r="T157" i="3"/>
  <c r="T159" i="3"/>
  <c r="T161" i="3"/>
  <c r="T162" i="3"/>
  <c r="T164" i="3"/>
  <c r="T165" i="3"/>
  <c r="T166" i="3"/>
  <c r="T167" i="3"/>
  <c r="T168" i="3"/>
  <c r="T170" i="3"/>
  <c r="T172" i="3"/>
  <c r="T173" i="3"/>
  <c r="T176" i="3"/>
  <c r="T177" i="3"/>
  <c r="T178" i="3"/>
  <c r="T180" i="3"/>
  <c r="T181" i="3"/>
  <c r="T184" i="3"/>
  <c r="T185" i="3"/>
  <c r="T188" i="3"/>
  <c r="T189" i="3"/>
  <c r="T190" i="3"/>
  <c r="T191" i="3"/>
  <c r="T192" i="3"/>
  <c r="T193" i="3"/>
  <c r="T194" i="3"/>
  <c r="T195" i="3"/>
  <c r="T196" i="3"/>
  <c r="T199" i="3"/>
  <c r="T200" i="3"/>
  <c r="T201" i="3"/>
  <c r="T202" i="3"/>
  <c r="T203" i="3"/>
  <c r="T204" i="3"/>
  <c r="T205" i="3"/>
  <c r="T206" i="3"/>
  <c r="T207" i="3"/>
  <c r="T208" i="3"/>
  <c r="T209" i="3"/>
  <c r="T210" i="3"/>
  <c r="T211" i="3"/>
  <c r="T212" i="3"/>
  <c r="T213" i="3"/>
  <c r="T214" i="3"/>
  <c r="T215" i="3"/>
  <c r="T216" i="3"/>
  <c r="T217" i="3"/>
  <c r="T218" i="3"/>
  <c r="T219" i="3"/>
  <c r="V6" i="3"/>
  <c r="T6" i="3"/>
  <c r="W220" i="3"/>
  <c r="U220" i="3"/>
  <c r="V220" i="3" s="1"/>
  <c r="S220" i="3"/>
  <c r="R220" i="3"/>
  <c r="Q220" i="3"/>
  <c r="P220" i="3"/>
  <c r="O220" i="3"/>
  <c r="N220" i="3"/>
  <c r="M220" i="3"/>
  <c r="L220" i="3"/>
  <c r="W197" i="3"/>
  <c r="U197" i="3"/>
  <c r="S197" i="3"/>
  <c r="R197" i="3"/>
  <c r="R198" i="3" s="1"/>
  <c r="Q197" i="3"/>
  <c r="P197" i="3"/>
  <c r="O197" i="3"/>
  <c r="N197" i="3"/>
  <c r="M197" i="3"/>
  <c r="L197" i="3"/>
  <c r="W182" i="3"/>
  <c r="U182" i="3"/>
  <c r="S182" i="3"/>
  <c r="T182" i="3" s="1"/>
  <c r="R182" i="3"/>
  <c r="Q182" i="3"/>
  <c r="P182" i="3"/>
  <c r="O182" i="3"/>
  <c r="N182" i="3"/>
  <c r="M182" i="3"/>
  <c r="L182" i="3"/>
  <c r="M54" i="3"/>
  <c r="N54" i="3"/>
  <c r="O54" i="3"/>
  <c r="P54" i="3"/>
  <c r="Q54" i="3"/>
  <c r="R54" i="3"/>
  <c r="S54" i="3"/>
  <c r="T54" i="3" s="1"/>
  <c r="U54" i="3"/>
  <c r="W54" i="3"/>
  <c r="L54" i="3"/>
  <c r="W175" i="3"/>
  <c r="U175" i="3"/>
  <c r="S175" i="3"/>
  <c r="R175" i="3"/>
  <c r="Q175" i="3"/>
  <c r="P175" i="3"/>
  <c r="O175" i="3"/>
  <c r="N175" i="3"/>
  <c r="M175" i="3"/>
  <c r="L175" i="3"/>
  <c r="W171" i="3"/>
  <c r="U171" i="3"/>
  <c r="V171" i="3" s="1"/>
  <c r="S171" i="3"/>
  <c r="R171" i="3"/>
  <c r="Q171" i="3"/>
  <c r="P171" i="3"/>
  <c r="O171" i="3"/>
  <c r="N171" i="3"/>
  <c r="M171" i="3"/>
  <c r="L171" i="3"/>
  <c r="W163" i="3"/>
  <c r="U163" i="3"/>
  <c r="S163" i="3"/>
  <c r="T163" i="3" s="1"/>
  <c r="R163" i="3"/>
  <c r="Q163" i="3"/>
  <c r="P163" i="3"/>
  <c r="O163" i="3"/>
  <c r="N163" i="3"/>
  <c r="M163" i="3"/>
  <c r="L163" i="3"/>
  <c r="W158" i="3"/>
  <c r="U158" i="3"/>
  <c r="S158" i="3"/>
  <c r="T158" i="3" s="1"/>
  <c r="R158" i="3"/>
  <c r="Q158" i="3"/>
  <c r="P158" i="3"/>
  <c r="O158" i="3"/>
  <c r="N158" i="3"/>
  <c r="M158" i="3"/>
  <c r="L158" i="3"/>
  <c r="W154" i="3"/>
  <c r="U154" i="3"/>
  <c r="S154" i="3"/>
  <c r="T154" i="3" s="1"/>
  <c r="R154" i="3"/>
  <c r="Q154" i="3"/>
  <c r="P154" i="3"/>
  <c r="O154" i="3"/>
  <c r="N154" i="3"/>
  <c r="M154" i="3"/>
  <c r="L154" i="3"/>
  <c r="W152" i="3"/>
  <c r="U152" i="3"/>
  <c r="S152" i="3"/>
  <c r="R152" i="3"/>
  <c r="Q152" i="3"/>
  <c r="P152" i="3"/>
  <c r="O152" i="3"/>
  <c r="N152" i="3"/>
  <c r="M152" i="3"/>
  <c r="L152" i="3"/>
  <c r="W150" i="3"/>
  <c r="U150" i="3"/>
  <c r="S150" i="3"/>
  <c r="T150" i="3" s="1"/>
  <c r="R150" i="3"/>
  <c r="Q150" i="3"/>
  <c r="P150" i="3"/>
  <c r="O150" i="3"/>
  <c r="N150" i="3"/>
  <c r="M150" i="3"/>
  <c r="L150" i="3"/>
  <c r="W145" i="3"/>
  <c r="U145" i="3"/>
  <c r="V145" i="3" s="1"/>
  <c r="S145" i="3"/>
  <c r="R145" i="3"/>
  <c r="Q145" i="3"/>
  <c r="P145" i="3"/>
  <c r="O145" i="3"/>
  <c r="N145" i="3"/>
  <c r="M145" i="3"/>
  <c r="L145" i="3"/>
  <c r="W142" i="3"/>
  <c r="U142" i="3"/>
  <c r="S142" i="3"/>
  <c r="T142" i="3" s="1"/>
  <c r="R142" i="3"/>
  <c r="Q142" i="3"/>
  <c r="P142" i="3"/>
  <c r="O142" i="3"/>
  <c r="N142" i="3"/>
  <c r="M142" i="3"/>
  <c r="L142" i="3"/>
  <c r="W140" i="3"/>
  <c r="U140" i="3"/>
  <c r="S140" i="3"/>
  <c r="R140" i="3"/>
  <c r="Q140" i="3"/>
  <c r="P140" i="3"/>
  <c r="O140" i="3"/>
  <c r="N140" i="3"/>
  <c r="M140" i="3"/>
  <c r="L140" i="3"/>
  <c r="W123" i="3"/>
  <c r="U123" i="3"/>
  <c r="S123" i="3"/>
  <c r="R123" i="3"/>
  <c r="Q123" i="3"/>
  <c r="P123" i="3"/>
  <c r="O123" i="3"/>
  <c r="N123" i="3"/>
  <c r="M123" i="3"/>
  <c r="L123" i="3"/>
  <c r="W115" i="3"/>
  <c r="U115" i="3"/>
  <c r="V115" i="3" s="1"/>
  <c r="S115" i="3"/>
  <c r="R115" i="3"/>
  <c r="Q115" i="3"/>
  <c r="P115" i="3"/>
  <c r="O115" i="3"/>
  <c r="N115" i="3"/>
  <c r="M115" i="3"/>
  <c r="L115" i="3"/>
  <c r="W110" i="3"/>
  <c r="U110" i="3"/>
  <c r="V110" i="3" s="1"/>
  <c r="S110" i="3"/>
  <c r="R110" i="3"/>
  <c r="Q110" i="3"/>
  <c r="P110" i="3"/>
  <c r="O110" i="3"/>
  <c r="N110" i="3"/>
  <c r="M110" i="3"/>
  <c r="L110" i="3"/>
  <c r="W98" i="3"/>
  <c r="U98" i="3"/>
  <c r="S98" i="3"/>
  <c r="R98" i="3"/>
  <c r="Q98" i="3"/>
  <c r="P98" i="3"/>
  <c r="O98" i="3"/>
  <c r="N98" i="3"/>
  <c r="M98" i="3"/>
  <c r="L98" i="3"/>
  <c r="W83" i="3"/>
  <c r="U83" i="3"/>
  <c r="V83" i="3" s="1"/>
  <c r="S83" i="3"/>
  <c r="R83" i="3"/>
  <c r="Q83" i="3"/>
  <c r="P83" i="3"/>
  <c r="O83" i="3"/>
  <c r="N83" i="3"/>
  <c r="M83" i="3"/>
  <c r="L83" i="3"/>
  <c r="W79" i="3"/>
  <c r="U79" i="3"/>
  <c r="S79" i="3"/>
  <c r="T79" i="3" s="1"/>
  <c r="R79" i="3"/>
  <c r="Q79" i="3"/>
  <c r="P79" i="3"/>
  <c r="O79" i="3"/>
  <c r="N79" i="3"/>
  <c r="M79" i="3"/>
  <c r="L79" i="3"/>
  <c r="W76" i="3"/>
  <c r="U76" i="3"/>
  <c r="V76" i="3" s="1"/>
  <c r="S76" i="3"/>
  <c r="R76" i="3"/>
  <c r="Q76" i="3"/>
  <c r="P76" i="3"/>
  <c r="O76" i="3"/>
  <c r="N76" i="3"/>
  <c r="M76" i="3"/>
  <c r="L76" i="3"/>
  <c r="V123" i="3" l="1"/>
  <c r="V142" i="3"/>
  <c r="V150" i="3"/>
  <c r="V154" i="3"/>
  <c r="V163" i="3"/>
  <c r="V175" i="3"/>
  <c r="V54" i="3"/>
  <c r="V182" i="3"/>
  <c r="T220" i="3"/>
  <c r="T98" i="3"/>
  <c r="T115" i="3"/>
  <c r="T140" i="3"/>
  <c r="T145" i="3"/>
  <c r="T152" i="3"/>
  <c r="T171" i="3"/>
  <c r="O198" i="3"/>
  <c r="S198" i="3"/>
  <c r="T198" i="3" s="1"/>
  <c r="V79" i="3"/>
  <c r="V98" i="3"/>
  <c r="V140" i="3"/>
  <c r="V152" i="3"/>
  <c r="V158" i="3"/>
  <c r="N198" i="3"/>
  <c r="L198" i="3"/>
  <c r="L221" i="3" s="1"/>
  <c r="T197" i="3"/>
  <c r="T76" i="3"/>
  <c r="T83" i="3"/>
  <c r="T110" i="3"/>
  <c r="T123" i="3"/>
  <c r="T175" i="3"/>
  <c r="M198" i="3"/>
  <c r="Q198" i="3"/>
  <c r="W198" i="3"/>
  <c r="W221" i="3" s="1"/>
  <c r="Q221" i="3"/>
  <c r="N221" i="3"/>
  <c r="R221" i="3"/>
  <c r="M221" i="3"/>
  <c r="O221" i="3"/>
  <c r="P198" i="3"/>
  <c r="P221" i="3" s="1"/>
  <c r="V197" i="3"/>
  <c r="U198" i="3"/>
  <c r="S221" i="3" l="1"/>
  <c r="T221" i="3" s="1"/>
  <c r="U221" i="3"/>
  <c r="V198" i="3"/>
  <c r="V221" i="3" l="1"/>
</calcChain>
</file>

<file path=xl/sharedStrings.xml><?xml version="1.0" encoding="utf-8"?>
<sst xmlns="http://schemas.openxmlformats.org/spreadsheetml/2006/main" count="1927" uniqueCount="416">
  <si>
    <t/>
  </si>
  <si>
    <t>RUBRO</t>
  </si>
  <si>
    <t>TIPO</t>
  </si>
  <si>
    <t>CTA</t>
  </si>
  <si>
    <t>SUB
CTA</t>
  </si>
  <si>
    <t>OBJ</t>
  </si>
  <si>
    <t>ORD</t>
  </si>
  <si>
    <t>SOR
ORD</t>
  </si>
  <si>
    <t>ITEM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</si>
  <si>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</si>
  <si>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</si>
  <si>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</si>
  <si>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</si>
  <si>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</si>
  <si>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</si>
  <si>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</si>
  <si>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</si>
  <si>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</si>
  <si>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</si>
  <si>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</si>
  <si>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</si>
  <si>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</si>
  <si>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A-1-0-1-1-1</t>
  </si>
  <si>
    <t>A</t>
  </si>
  <si>
    <t>1</t>
  </si>
  <si>
    <t>0</t>
  </si>
  <si>
    <t>10</t>
  </si>
  <si>
    <t>CSF</t>
  </si>
  <si>
    <t>SUELDOS</t>
  </si>
  <si>
    <t>A-1-0-1-1-2</t>
  </si>
  <si>
    <t>2</t>
  </si>
  <si>
    <t>SUELDOS DE VACACIONES</t>
  </si>
  <si>
    <t>A-1-0-1-1-4</t>
  </si>
  <si>
    <t>4</t>
  </si>
  <si>
    <t>INCAPACIDADES Y LICENCIA DE MATERNIDAD</t>
  </si>
  <si>
    <t>A-1-0-1-4-2</t>
  </si>
  <si>
    <t>PRIMA TECNICA NO SALARIAL</t>
  </si>
  <si>
    <t>A-1-0-1-5-1</t>
  </si>
  <si>
    <t>5</t>
  </si>
  <si>
    <t>GASTOS DE REPRESENTACION</t>
  </si>
  <si>
    <t>A-1-0-1-5-2</t>
  </si>
  <si>
    <t>BONIFICACION POR SERVICIOS PRESTADOS</t>
  </si>
  <si>
    <t>A-1-0-1-5-7</t>
  </si>
  <si>
    <t>7</t>
  </si>
  <si>
    <t>BONIFICACION POR COMPENSACION</t>
  </si>
  <si>
    <t>A-1-0-1-5-10</t>
  </si>
  <si>
    <t>OTRAS BONIFICACIONES PROVISIONADAS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</si>
  <si>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</si>
  <si>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</si>
  <si>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</si>
  <si>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</si>
  <si>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</si>
  <si>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</si>
  <si>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</si>
  <si>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</si>
  <si>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</si>
  <si>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</si>
  <si>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15</t>
  </si>
  <si>
    <t>PRIMA DE VACACIONES</t>
  </si>
  <si>
    <t>A-1-0-1-5-16</t>
  </si>
  <si>
    <t>16</t>
  </si>
  <si>
    <t>PRIMA DE NAVIDAD</t>
  </si>
  <si>
    <t>A-1-0-1-5-17</t>
  </si>
  <si>
    <t>17</t>
  </si>
  <si>
    <t>PRIMAS EXTRAORDINARIAS</t>
  </si>
  <si>
    <t>A-1-0-1-5-22</t>
  </si>
  <si>
    <t>22</t>
  </si>
  <si>
    <t>PRIMA ESPECIAL DE SERVICIOS</t>
  </si>
  <si>
    <t>A-1-0-1-5-25</t>
  </si>
  <si>
    <t>25</t>
  </si>
  <si>
    <t>PRIMA COSTO DE VIDA</t>
  </si>
  <si>
    <t>A-1-0-1-5-30</t>
  </si>
  <si>
    <t>30</t>
  </si>
  <si>
    <t>PRIMA ASCENSIONAL</t>
  </si>
  <si>
    <t>A-1-0-1-5-31</t>
  </si>
  <si>
    <t>31</t>
  </si>
  <si>
    <t>PRIMA DE CAPACITACION</t>
  </si>
  <si>
    <t>A-1-0-1-5-60</t>
  </si>
  <si>
    <t>60</t>
  </si>
  <si>
    <t>OTRAS PRIMAS PROVISIONADAS</t>
  </si>
  <si>
    <t>A-1-0-1-5-61</t>
  </si>
  <si>
    <t>61</t>
  </si>
  <si>
    <t>OTRAS PRIMAS NO PROVISIONADAS</t>
  </si>
  <si>
    <t>A-1-0-1-5-91</t>
  </si>
  <si>
    <t>91</t>
  </si>
  <si>
    <t>BONIFICACION DE ACTIVIDAD JUDICIAL</t>
  </si>
  <si>
    <t>A-1-0-1-9-3</t>
  </si>
  <si>
    <t>9</t>
  </si>
  <si>
    <t>3</t>
  </si>
  <si>
    <t>INDEMNIZACION POR VACACIONES</t>
  </si>
  <si>
    <t>A-1-0-2-12</t>
  </si>
  <si>
    <t>HONORARIOS</t>
  </si>
  <si>
    <t>A-1-0-2-14</t>
  </si>
  <si>
    <t>REMUNERACION SERVICIOS TECNICOS</t>
  </si>
  <si>
    <t>SSF</t>
  </si>
  <si>
    <t>A-1-0-5-1-1</t>
  </si>
  <si>
    <t>CAJAS DE COMPENSACION PRIVADAS</t>
  </si>
  <si>
    <t>A-1-0-5-1-2</t>
  </si>
  <si>
    <t>FONDOS ADMINISTRADORES DE CESANTIAS PRIVADOS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</si>
  <si>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</si>
  <si>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</si>
  <si>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</si>
  <si>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</si>
  <si>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</si>
  <si>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</si>
  <si>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</si>
  <si>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</si>
  <si>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</si>
  <si>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6</t>
  </si>
  <si>
    <t>EMPRESAS PUBLICAS PROMOTORAS DE SALUD</t>
  </si>
  <si>
    <t>A-1-0-5-2-7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</si>
  <si>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</si>
  <si>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</si>
  <si>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</si>
  <si>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</si>
  <si>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</si>
  <si>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</si>
  <si>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</si>
  <si>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</si>
  <si>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</si>
  <si>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</si>
  <si>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</si>
  <si>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</si>
  <si>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</si>
  <si>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</si>
  <si>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</si>
  <si>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A-2-0-3-50-5</t>
  </si>
  <si>
    <t>CONTRIBUCIONES</t>
  </si>
  <si>
    <t>A-2-0-3-50-8</t>
  </si>
  <si>
    <t>NOTARIADO</t>
  </si>
  <si>
    <t>A-2-0-3-50-16</t>
  </si>
  <si>
    <t>VALORIZACION EDIFICACIONES</t>
  </si>
  <si>
    <t>A-2-0-3-50-90</t>
  </si>
  <si>
    <t>90</t>
  </si>
  <si>
    <t>OTROS IMPUESTOS</t>
  </si>
  <si>
    <t>A-2-0-3-51-1</t>
  </si>
  <si>
    <t>51</t>
  </si>
  <si>
    <t>MULTAS</t>
  </si>
  <si>
    <t>A-2-0-3-51-2</t>
  </si>
  <si>
    <t>SANCIONES</t>
  </si>
  <si>
    <t>A-2-0-4-1-3</t>
  </si>
  <si>
    <t>HERRAMIENTAS</t>
  </si>
  <si>
    <t>A-2-0-4-1-4</t>
  </si>
  <si>
    <t>AUDIOVISUALES Y ACCESORIOS</t>
  </si>
  <si>
    <t>11</t>
  </si>
  <si>
    <t>A-2-0-4-1-6</t>
  </si>
  <si>
    <t>EQUIPO DE SISTEMAS</t>
  </si>
  <si>
    <t>A-2-0-4-1-8</t>
  </si>
  <si>
    <t>SOFTWARE</t>
  </si>
  <si>
    <t>A-2-0-4-1-9</t>
  </si>
  <si>
    <t>EQUIPO DE CAFETERIA</t>
  </si>
  <si>
    <t>A-2-0-4-1-11</t>
  </si>
  <si>
    <t>EQUIPO MEDICO</t>
  </si>
  <si>
    <t>A-2-0-4-1-23</t>
  </si>
  <si>
    <t>23</t>
  </si>
  <si>
    <t>EQUIPO DE CONSTRUCCION</t>
  </si>
  <si>
    <t>A-2-0-4-1-25</t>
  </si>
  <si>
    <t>OTRAS COMPRAS DE EQUIPOS</t>
  </si>
  <si>
    <t>A-2-0-4-1-26</t>
  </si>
  <si>
    <t>26</t>
  </si>
  <si>
    <t>EQUIPO DE COMUNICACIONES</t>
  </si>
  <si>
    <t>A-2-0-4-2-1</t>
  </si>
  <si>
    <t>EQUIPOS Y MAQUINAS PARA OFICINA</t>
  </si>
  <si>
    <t>A-2-0-4-2-2</t>
  </si>
  <si>
    <t>MOBILIARIO Y ENSERES</t>
  </si>
  <si>
    <t>A-2-0-4-3-1</t>
  </si>
  <si>
    <t>ARMAMENTO</t>
  </si>
  <si>
    <t>A-2-0-4-3-3</t>
  </si>
  <si>
    <t>EQUIPO DE INTELIGENCIA</t>
  </si>
  <si>
    <t>A-2-0-4-3-4</t>
  </si>
  <si>
    <t>EQUIPO MILITAR Y DE SEGURIDAD</t>
  </si>
  <si>
    <t>A-2-0-4-4-1</t>
  </si>
  <si>
    <t>COMBUSTIBLE Y LUBRICANTES</t>
  </si>
  <si>
    <t>A-2-0-4-4-2</t>
  </si>
  <si>
    <t>DOTACION</t>
  </si>
  <si>
    <t>A-2-0-4-4-3</t>
  </si>
  <si>
    <t>ELEMENTOS DE ALOJAMIENTO Y CAMPAÑA</t>
  </si>
  <si>
    <t>A-2-0-4-4-6</t>
  </si>
  <si>
    <t>LLANTAS Y ACCESORIOS</t>
  </si>
  <si>
    <t>A-2-0-4-4-9</t>
  </si>
  <si>
    <t>MATERIALES DE CONSTRUCCION</t>
  </si>
  <si>
    <t>A-2-0-4-4-12</t>
  </si>
  <si>
    <t>MATERIALES REACTIVOS DE LABORATORIO Y QUÍMICOS</t>
  </si>
  <si>
    <t>A-2-0-4-4-13</t>
  </si>
  <si>
    <t>MEDICAMENTOS Y PRODUCTOS FARMACÉUTICOS</t>
  </si>
  <si>
    <t>A-2-0-4-4-15</t>
  </si>
  <si>
    <t>PAPELERIA, UTILES DE ESCRITORIO Y OFICINA</t>
  </si>
  <si>
    <t>A-2-0-4-4-17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</si>
  <si>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</si>
  <si>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</si>
  <si>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</si>
  <si>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</si>
  <si>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</si>
  <si>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</si>
  <si>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</si>
  <si>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</si>
  <si>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</si>
  <si>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</si>
  <si>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</si>
  <si>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</si>
  <si>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</si>
  <si>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</si>
  <si>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</si>
  <si>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</si>
  <si>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</si>
  <si>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</si>
  <si>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</si>
  <si>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</si>
  <si>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</si>
  <si>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</si>
  <si>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</si>
  <si>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</si>
  <si>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</si>
  <si>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A-2-0-4-6-3</t>
  </si>
  <si>
    <t>EMBALAJE Y ACARREO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</si>
  <si>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</si>
  <si>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</si>
  <si>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</si>
  <si>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</si>
  <si>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</si>
  <si>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</si>
  <si>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</si>
  <si>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</si>
  <si>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A-2-0-4-7-4</t>
  </si>
  <si>
    <t>PUBLICIDAD Y PROPAGANDA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</si>
  <si>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</si>
  <si>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</si>
  <si>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</si>
  <si>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</si>
  <si>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</si>
  <si>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</si>
  <si>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</si>
  <si>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</si>
  <si>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A-2-0-4-8-3</t>
  </si>
  <si>
    <t>GAS NATURAL</t>
  </si>
  <si>
    <t>A-2-0-4-8-5</t>
  </si>
  <si>
    <t>TELEFONIA MOVIL CELULAR</t>
  </si>
  <si>
    <t>A-2-0-4-8-6</t>
  </si>
  <si>
    <t>TELEFONO,FAX Y OTROS</t>
  </si>
  <si>
    <t>A-2-0-4-8-7</t>
  </si>
  <si>
    <t>OTROS SERVICIOS PÚBLICOS</t>
  </si>
  <si>
    <t>A-2-0-4-9-11</t>
  </si>
  <si>
    <t>SEGUROS GENERALES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</si>
  <si>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</si>
  <si>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</si>
  <si>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</si>
  <si>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</si>
  <si>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</si>
  <si>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</si>
  <si>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</si>
  <si>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</si>
  <si>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A-2-0-4-14</t>
  </si>
  <si>
    <t>GASTOS JUDICIALES</t>
  </si>
  <si>
    <t>A-2-0-4-15</t>
  </si>
  <si>
    <t>TRANSPORTE DE INTERNOS</t>
  </si>
  <si>
    <t>A-2-0-4-19-1</t>
  </si>
  <si>
    <t>19</t>
  </si>
  <si>
    <t>MATERIAL VETERINARIO</t>
  </si>
  <si>
    <t>A-2-0-4-19-2</t>
  </si>
  <si>
    <t>SOSTENIMIENTO</t>
  </si>
  <si>
    <t>A-2-0-4-19-3</t>
  </si>
  <si>
    <t>OTROS PARA EL SOSTENIMIENTO DE SEMOVIENTES</t>
  </si>
  <si>
    <t>A-2-0-4-20-1</t>
  </si>
  <si>
    <t>GASTOS RESERVADOS BIENES</t>
  </si>
  <si>
    <t>A-2-0-4-20-2</t>
  </si>
  <si>
    <t>GASTOS RESERVADOS SERVICIOS</t>
  </si>
  <si>
    <t>A-2-0-4-21-1</t>
  </si>
  <si>
    <t>21</t>
  </si>
  <si>
    <t>ELEMENTOS PARA BIENESTAR SOCIAL</t>
  </si>
  <si>
    <t>A-2-0-4-21-4</t>
  </si>
  <si>
    <t>SERVICIOS DE BIENESTAR SOCIAL</t>
  </si>
  <si>
    <t>A-2-0-4-21-5</t>
  </si>
  <si>
    <t>SERVICIOS DE CAPACITACION</t>
  </si>
  <si>
    <t>A-2-0-4-21-10</t>
  </si>
  <si>
    <t>OTROS ELEMENTOS PARA CAPACITACION, BIENESTAR SOCIAL Y ESTIMULOS</t>
  </si>
  <si>
    <t>A-2-0-4-21-11</t>
  </si>
  <si>
    <t>OTROS SERVICIOS PARA CAPACITACION, BIENESTAR SOCIAL Y ESTIMULOS</t>
  </si>
  <si>
    <t>A-2-0-4-41-11</t>
  </si>
  <si>
    <t>41</t>
  </si>
  <si>
    <t>RENOVACION DE SALVOCONDUCTOS PARA ARMAS</t>
  </si>
  <si>
    <t>A-2-0-4-41-13</t>
  </si>
  <si>
    <t>OTROS GASTOS POR ADQUISICION DE SERVICIOS</t>
  </si>
  <si>
    <t>A-3-5-1-1-0-2</t>
  </si>
  <si>
    <t>MESADAS PENSIONALES A CARGO DE LA ENTIDAD</t>
  </si>
  <si>
    <t>A-3-6-1-1-1</t>
  </si>
  <si>
    <t>CONCILIACIONES</t>
  </si>
  <si>
    <t>A-3-6-1-1-2</t>
  </si>
  <si>
    <t>SENTENCIAS</t>
  </si>
  <si>
    <t>A-1-0-1-1</t>
  </si>
  <si>
    <t>SUELDOS DE PERSONAL DE NOMINA</t>
  </si>
  <si>
    <t>A-1-0-1-4</t>
  </si>
  <si>
    <t>PRIMA TECNICA</t>
  </si>
  <si>
    <t>A-1-0-1-5</t>
  </si>
  <si>
    <t>OTROS</t>
  </si>
  <si>
    <t>A-1-0-1-8</t>
  </si>
  <si>
    <t>OTROS GASTOS PERSONALES - DISTRIBUCION PREVIO CONCEPTO DGPPN</t>
  </si>
  <si>
    <t>A-1-0-1-9</t>
  </si>
  <si>
    <t>HORAS EXTRAS, DIAS FESTIVOS E INDEMNIZACION POR VACACIONES</t>
  </si>
  <si>
    <t>A-1-0-1-10</t>
  </si>
  <si>
    <t>OTROS GASTOS PERSONALES - PREVIO CONCEPTO DGPPN</t>
  </si>
  <si>
    <t>A-1-0-2</t>
  </si>
  <si>
    <t>SERVICIOS PERSONALES INDIRECTOS</t>
  </si>
  <si>
    <t>A-1-0-5</t>
  </si>
  <si>
    <t>CONTRIBUCIONES INHERENTES A LA NOMINA SECTOR PRIVADO Y PUBLICO</t>
  </si>
  <si>
    <t>A-2-0-3</t>
  </si>
  <si>
    <t>IMPUESTOS Y MULTAS</t>
  </si>
  <si>
    <t>A-2-0-4</t>
  </si>
  <si>
    <t>ADQUISICION DE BIENES Y SERVICIOS</t>
  </si>
  <si>
    <t>A-3-2-1-1</t>
  </si>
  <si>
    <t>CUOTA DE AUDITAJE CONTRANAL</t>
  </si>
  <si>
    <t>A-3-2-1-29</t>
  </si>
  <si>
    <t>29</t>
  </si>
  <si>
    <t>PROGRAMA DE PROTECCION A PERSONAS QUE SE ENCUENTRAN EN SITUACION DE RIESGO CONTRA SU VIDA, INTEGRIDAD, SEGURIDAD O LIBERTAD, POR CAUSAS RELACIONADAS CON LA VIOLENCIA EN COLOMBIA</t>
  </si>
  <si>
    <t>A-3-2-1-37</t>
  </si>
  <si>
    <t>37</t>
  </si>
  <si>
    <t>FONDO DE PROTECCIÓN DE JUSTICIA. DECRETO 1890/99 Y DECRETO 200/03</t>
  </si>
  <si>
    <t>A-3-5-1-1</t>
  </si>
  <si>
    <t>MESADAS PENSIONALES</t>
  </si>
  <si>
    <t>A-3-5-2-1</t>
  </si>
  <si>
    <t>CESANTIAS DEFINITIVAS</t>
  </si>
  <si>
    <t>A-3-5-2-2</t>
  </si>
  <si>
    <t>CESANTIAS PARCIALES</t>
  </si>
  <si>
    <t>A-3-5-3-44</t>
  </si>
  <si>
    <t>44</t>
  </si>
  <si>
    <t>SEGURO DE VIDA (LEY 16/88)</t>
  </si>
  <si>
    <t>A-3-6-1-1</t>
  </si>
  <si>
    <t>SENTENCIAS Y CONCILIACIONES</t>
  </si>
  <si>
    <t>A-3-6-3-167</t>
  </si>
  <si>
    <t>167</t>
  </si>
  <si>
    <t>DECISIONES JUDICIALES, CUASIJUDICIALES O SOLUCIONES AMISTOSAS DE ORGANOS INTERNACIONALES DE DERECHOS HUMANOS - DISTRIBUCION PREVIO CONCEPTO DGPPN</t>
  </si>
  <si>
    <t>C-2901-0800-1</t>
  </si>
  <si>
    <t>C</t>
  </si>
  <si>
    <t>2901</t>
  </si>
  <si>
    <t>0800</t>
  </si>
  <si>
    <t>MANTENIMIENTO DOTACION Y REPOSICION DE LAS AREAS DE CRIMINALISTICA E INVESTIGACION A NIVEL NACIONAL</t>
  </si>
  <si>
    <t>C-2901-0800-3</t>
  </si>
  <si>
    <t>FORTALECIMIENTO Y MODERNIZACIÓN DE LOS LABORATORIOS Y GRUPOS DE IDENTIFICACIÓN FORENSE DEL CTI A NIVEL NACIONAL</t>
  </si>
  <si>
    <t>C-2901-0800-4</t>
  </si>
  <si>
    <t>MEJORAMIENTO DE LA CAPACIDAD Y CALIDAD TÉCNICO - CIENTÍFICA DE LOS LABORATORIOS Y GRUPOS DE CRIMINALÍSTICA DEL CTI A NIVEL NACIONAL</t>
  </si>
  <si>
    <t>C-2901-0800-5</t>
  </si>
  <si>
    <t>FORTALECIMIENTO DE LAS INVESTIGACIONES DE LOS DELITOS CONTRA LOS RECURSOS NATURALES Y EL MEDIO AMBIENTE ADELANTADAS POR LA FGN A NIVEL NACIONAL</t>
  </si>
  <si>
    <t>C-2901-0800-7</t>
  </si>
  <si>
    <t>FORTALECIMIENTO TECNOLÓGICO Y LOGÍSTICO DE LOS GRUPOS DE EXPLOSIVOS, INCENDIOS Y SUSTANCIAS NBQR DEL CTI A NIVEL NACIONAL</t>
  </si>
  <si>
    <t>C-2901-0800-8</t>
  </si>
  <si>
    <t>FORTALECIMIENTO Y MODERNIZACIÓN TECNOLÓGICA DE LA POLICÍA JUDICIAL DE LA FGN PARA LA INVESTIGACIÓN PENAL A NIVEL , NACIONAL</t>
  </si>
  <si>
    <t>C-2999-0800-1</t>
  </si>
  <si>
    <t>2999</t>
  </si>
  <si>
    <t>AMPLIACION MEJORAMIENTO Y RENOVACION DE LA INFRAESTRUCTURA INFORMATICA EN LA FISCALIA GENERAL DE LA NACION.</t>
  </si>
  <si>
    <t>C-2999-0800-3</t>
  </si>
  <si>
    <t>MEJORAMIENTO Y FORTALECIMIENTO DE LA ESTRATEGIA DE COMUNICACION INTERNA Y EXTERNA CON ENFOQUE A LA CIUDADANIA A NIVEL NACIONAL .</t>
  </si>
  <si>
    <t>C-2999-0800-6</t>
  </si>
  <si>
    <t>DESARROLLO CONSTRUCCION Y DOTACION DE SEDE CÚCUTA, NORTE DE SANTANDER, CENTRO ORIENTE</t>
  </si>
  <si>
    <t>C-2999-0800-7</t>
  </si>
  <si>
    <t>FORTALECIMIENTO DEL CONOCIMIENTO Y MEJORAMIENTO DE LAS COMPETENCIAS DE LOS SERVIDORES DE LA FISCALÍA GENERAL DE LA NACIÓN A NIVEL NACIONAL</t>
  </si>
  <si>
    <t>C-2999-0800-8</t>
  </si>
  <si>
    <t>MEJORAMIENTO ADECUACIÓN Y MANTENIMIENTO DE LA INFRAESTRUCTURA FÍSICA DE LA FISCALÍA GENERAL DE LA NACIÓN A NIVEL NACIONAL</t>
  </si>
  <si>
    <t>C-2999-0800-14</t>
  </si>
  <si>
    <t>DESARROLLO DE LA SEDE PARA LA FGN EN PALOQUEMAO FASE II BOGOTA</t>
  </si>
  <si>
    <t>Total 1</t>
  </si>
  <si>
    <t>Total 2</t>
  </si>
  <si>
    <t>Total 3</t>
  </si>
  <si>
    <t>Total 4</t>
  </si>
  <si>
    <t>Total 5</t>
  </si>
  <si>
    <t>Total 6</t>
  </si>
  <si>
    <t>Total 7</t>
  </si>
  <si>
    <t>Total 8</t>
  </si>
  <si>
    <t>Total 9</t>
  </si>
  <si>
    <t>Total 10</t>
  </si>
  <si>
    <t>Total 11</t>
  </si>
  <si>
    <t>Total 14</t>
  </si>
  <si>
    <t>Total 15</t>
  </si>
  <si>
    <t>Total 19</t>
  </si>
  <si>
    <t>Total 20</t>
  </si>
  <si>
    <t>Total 21</t>
  </si>
  <si>
    <t>Total 41</t>
  </si>
  <si>
    <t>A-2-0-4-1</t>
  </si>
  <si>
    <t>COMPRA DE EQUIPO</t>
  </si>
  <si>
    <t>A-2-0-4-2</t>
  </si>
  <si>
    <t>ENSERES Y EQUIPOS DE OFICINA</t>
  </si>
  <si>
    <t>A-2-0-4-3</t>
  </si>
  <si>
    <t>COMPRA DE EQUIPO MILITAR Y DE INTELIGENCIA</t>
  </si>
  <si>
    <t>A-2-0-4-4</t>
  </si>
  <si>
    <t xml:space="preserve"> MATERIALES Y SUMINISTROS</t>
  </si>
  <si>
    <t>A-2-0-4-5</t>
  </si>
  <si>
    <t>MANTENIMIENTO</t>
  </si>
  <si>
    <t>A-2-0-4-6</t>
  </si>
  <si>
    <t>COMUNICACIONES Y TRANSPORTE</t>
  </si>
  <si>
    <t>A-2-0-4-7</t>
  </si>
  <si>
    <t xml:space="preserve"> IMPRESOS Y PUBLICACIONES</t>
  </si>
  <si>
    <t>A-2-0-4-8</t>
  </si>
  <si>
    <t xml:space="preserve"> SERVICIOS PÚBLICOS</t>
  </si>
  <si>
    <t>A-2-0-4-9</t>
  </si>
  <si>
    <t>SEGUROS</t>
  </si>
  <si>
    <t>A-2-0-4-10</t>
  </si>
  <si>
    <t>ARRENDAMIENTOS</t>
  </si>
  <si>
    <t>A-2-0-4-11</t>
  </si>
  <si>
    <t>VIATICOS Y GASTOS DE VIAJE</t>
  </si>
  <si>
    <t>A-2-0-4-19</t>
  </si>
  <si>
    <t>SOSTENIMIENTO DE SEMOVIENTES</t>
  </si>
  <si>
    <t>A-2-0-4-20</t>
  </si>
  <si>
    <t>GASTOS RESERVADOS</t>
  </si>
  <si>
    <t>A-2-0-4-21</t>
  </si>
  <si>
    <t>CAPACITACION, BIENESTAR SOCIAL Y ESTIMULOS</t>
  </si>
  <si>
    <t>A-2-0-4-41</t>
  </si>
  <si>
    <t>GASTOS DE PERSONAL</t>
  </si>
  <si>
    <t>GASTOS GENERALES</t>
  </si>
  <si>
    <t>TRANSFERENCIAS CORRIENTES</t>
  </si>
  <si>
    <t>GASTOS DE FUNCIONAMIENTO</t>
  </si>
  <si>
    <t>GASTOS DE INVERSIÓN</t>
  </si>
  <si>
    <t>GRAN TOTAL</t>
  </si>
  <si>
    <t>FUENTE:  SIIF NACIÓN</t>
  </si>
  <si>
    <t>%EJEC</t>
  </si>
  <si>
    <t>% EFECT</t>
  </si>
  <si>
    <t>FISCALÍA GENERAL DE LA NACIÓN</t>
  </si>
  <si>
    <t>DEPARTAMENTO DE  PRESUPUESTO Y CONTABILIDAD</t>
  </si>
  <si>
    <t>EJECUCIÓN PRESUPUESTAL CONSOLIDADA AL 30 DE NOVIEMBRE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</si>
</sst>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8">
    <font>
      <sz val="11"/>
      <color rgb="FF000000"/>
      <name val="Calibri"/>
      <family val="2"/>
      <scheme val="minor"/>
    </font>
    <font>
      <sz val="11"/>
      <name val="Calibri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name val="Arial"/>
      <family val="2"/>
    </font>
    <font>
      <b/>
      <sz val="11"/>
      <name val="Calibri"/>
      <family val="2"/>
    </font>
    <font>
      <b/>
      <sz val="8"/>
      <color indexed="8"/>
      <name val="Times New Roman"/>
      <family val="1"/>
    </font>
    <font>
      <sz val="9"/>
      <color rgb="FF000000"/>
      <name val="Arila"/>
    </font>
    <font>
      <sz val="11"/>
      <name val="Calibri"/>
      <family val="2"/>
    </font>
    <font>
      <sz val="7"/>
      <color rgb="FF000000"/>
      <name val="Arial"/>
      <family val="2"/>
    </font>
    <font>
      <b/>
      <sz val="9"/>
      <color rgb="FF000000"/>
      <name val="Arila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4" fontId="7" fillId="0" borderId="0" xfId="0" applyNumberFormat="1" applyFont="1" applyFill="1" applyBorder="1"/>
    <xf numFmtId="4" fontId="10" fillId="0" borderId="0" xfId="0" applyNumberFormat="1" applyFont="1" applyFill="1" applyBorder="1"/>
    <xf numFmtId="0" fontId="11" fillId="0" borderId="0" xfId="0" applyFont="1" applyFill="1" applyBorder="1"/>
    <xf numFmtId="0" fontId="9" fillId="2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43" fontId="12" fillId="2" borderId="1" xfId="1" applyFont="1" applyFill="1" applyBorder="1" applyAlignment="1" applyProtection="1">
      <alignment horizontal="left" vertical="center" wrapText="1" readingOrder="1"/>
      <protection locked="0"/>
    </xf>
    <xf numFmtId="0" fontId="9" fillId="2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4" fontId="5" fillId="3" borderId="1" xfId="0" applyNumberFormat="1" applyFont="1" applyFill="1" applyBorder="1" applyAlignment="1">
      <alignment horizontal="right" vertical="center" wrapText="1" readingOrder="1"/>
    </xf>
    <xf numFmtId="4" fontId="5" fillId="3" borderId="1" xfId="0" applyNumberFormat="1" applyFont="1" applyFill="1" applyBorder="1" applyAlignment="1">
      <alignment horizontal="center" vertical="center" wrapText="1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13" fillId="0" borderId="2" xfId="0" applyNumberFormat="1" applyFont="1" applyFill="1" applyBorder="1" applyAlignment="1">
      <alignment horizontal="right" vertical="center" wrapText="1" readingOrder="1"/>
    </xf>
    <xf numFmtId="0" fontId="14" fillId="2" borderId="0" xfId="0" applyFont="1" applyFill="1" applyBorder="1"/>
    <xf numFmtId="0" fontId="5" fillId="3" borderId="1" xfId="0" applyNumberFormat="1" applyFont="1" applyFill="1" applyBorder="1" applyAlignment="1">
      <alignment horizontal="center" vertical="center" wrapText="1" readingOrder="1"/>
    </xf>
    <xf numFmtId="10" fontId="13" fillId="0" borderId="1" xfId="2" applyNumberFormat="1" applyFont="1" applyFill="1" applyBorder="1" applyAlignment="1">
      <alignment horizontal="center" vertical="center" wrapText="1" readingOrder="1"/>
    </xf>
    <xf numFmtId="4" fontId="6" fillId="0" borderId="1" xfId="0" applyNumberFormat="1" applyFont="1" applyFill="1" applyBorder="1" applyAlignment="1">
      <alignment horizontal="right" vertical="center" wrapText="1" readingOrder="1"/>
    </xf>
    <xf numFmtId="10" fontId="16" fillId="0" borderId="1" xfId="2" applyNumberFormat="1" applyFont="1" applyFill="1" applyBorder="1" applyAlignment="1">
      <alignment horizontal="center" vertical="center" wrapText="1" readingOrder="1"/>
    </xf>
    <xf numFmtId="10" fontId="5" fillId="3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4" fontId="5" fillId="0" borderId="1" xfId="0" applyNumberFormat="1" applyFont="1" applyFill="1" applyBorder="1" applyAlignment="1">
      <alignment horizontal="righ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1" fillId="2" borderId="0" xfId="0" applyFont="1" applyFill="1" applyBorder="1"/>
    <xf numFmtId="0" fontId="4" fillId="0" borderId="2" xfId="0" applyNumberFormat="1" applyFont="1" applyFill="1" applyBorder="1" applyAlignment="1">
      <alignment horizontal="left" vertical="center" wrapText="1" readingOrder="1"/>
    </xf>
    <xf numFmtId="4" fontId="15" fillId="0" borderId="0" xfId="0" applyNumberFormat="1" applyFont="1" applyFill="1" applyBorder="1" applyAlignment="1">
      <alignment horizontal="left" vertical="center" wrapText="1" readingOrder="1"/>
    </xf>
    <xf numFmtId="0" fontId="17" fillId="0" borderId="0" xfId="0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87"/>
  <sheetViews>
    <sheetView showGridLines="0" tabSelected="1" workbookViewId="0">
      <pane xSplit="11" ySplit="5" topLeftCell="L216" activePane="bottomRight" state="frozen"/>
      <selection activeCell="J61" sqref="J61"/>
      <selection pane="topRight" activeCell="J61" sqref="J61"/>
      <selection pane="bottomLeft" activeCell="J61" sqref="J61"/>
      <selection pane="bottomRight" activeCell="S226" sqref="S226"/>
    </sheetView>
  </sheetViews>
  <sheetFormatPr baseColWidth="10" defaultRowHeight="15"/>
  <cols>
    <col min="1" max="1" width="12" customWidth="1"/>
    <col min="2" max="8" width="5.42578125" hidden="1" customWidth="1"/>
    <col min="9" max="9" width="4" customWidth="1"/>
    <col min="10" max="10" width="3.85546875" customWidth="1"/>
    <col min="11" max="11" width="27.5703125" customWidth="1"/>
    <col min="12" max="12" width="18" customWidth="1"/>
    <col min="13" max="13" width="17" customWidth="1"/>
    <col min="14" max="14" width="16.5703125" customWidth="1"/>
    <col min="15" max="15" width="18" customWidth="1"/>
    <col min="16" max="16" width="14.42578125" customWidth="1"/>
    <col min="17" max="17" width="18" customWidth="1"/>
    <col min="18" max="18" width="16.85546875" customWidth="1"/>
    <col min="19" max="19" width="18" customWidth="1"/>
    <col min="20" max="20" width="8.5703125" customWidth="1"/>
    <col min="21" max="21" width="18" customWidth="1"/>
    <col min="22" max="22" width="8.140625" customWidth="1"/>
    <col min="23" max="23" width="17.85546875" customWidth="1"/>
    <col min="24" max="24" width="0" hidden="1" customWidth="1"/>
    <col min="25" max="25" width="13.42578125" customWidth="1"/>
  </cols>
  <sheetData>
    <row r="1" spans="1:27" ht="15.75">
      <c r="A1" s="28" t="s">
        <v>413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7" ht="15.75">
      <c r="A2" s="28" t="s">
        <v>414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7" ht="15.75">
      <c r="A3" s="28" t="s">
        <v>415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5" spans="1:27" ht="24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5" t="s">
        <v>6</v>
      </c>
      <c r="G5" s="15" t="s">
        <v>7</v>
      </c>
      <c r="H5" s="15" t="s">
        <v>8</v>
      </c>
      <c r="I5" s="15" t="s">
        <v>9</v>
      </c>
      <c r="J5" s="15" t="s">
        <v>10</v>
      </c>
      <c r="K5" s="15" t="s">
        <v>11</v>
      </c>
      <c r="L5" s="15" t="s">
        <v>12</v>
      </c>
      <c r="M5" s="15" t="s">
        <v>13</v>
      </c>
      <c r="N5" s="15" t="s">
        <v>14</v>
      </c>
      <c r="O5" s="15" t="s">
        <v>15</v>
      </c>
      <c r="P5" s="15" t="s">
        <v>16</v>
      </c>
      <c r="Q5" s="15" t="s">
        <v>17</v>
      </c>
      <c r="R5" s="15" t="s">
        <v>18</v>
      </c>
      <c r="S5" s="15" t="s">
        <v>19</v>
      </c>
      <c r="T5" s="15" t="s">
        <v>411</v>
      </c>
      <c r="U5" s="15" t="s">
        <v>20</v>
      </c>
      <c r="V5" s="15" t="s">
        <v>412</v>
      </c>
      <c r="W5" s="15" t="s">
        <v>21</v>
      </c>
    </row>
    <row r="6" spans="1:27">
      <c r="A6" s="20" t="s">
        <v>22</v>
      </c>
      <c r="B6" s="21" t="s">
        <v>23</v>
      </c>
      <c r="C6" s="21" t="s">
        <v>24</v>
      </c>
      <c r="D6" s="21" t="s">
        <v>25</v>
      </c>
      <c r="E6" s="21" t="s">
        <v>24</v>
      </c>
      <c r="F6" s="21" t="s">
        <v>24</v>
      </c>
      <c r="G6" s="21" t="s">
        <v>24</v>
      </c>
      <c r="H6" s="21"/>
      <c r="I6" s="21" t="s">
        <v>26</v>
      </c>
      <c r="J6" s="21" t="s">
        <v>27</v>
      </c>
      <c r="K6" s="22" t="s">
        <v>28</v>
      </c>
      <c r="L6" s="17">
        <v>769940000000</v>
      </c>
      <c r="M6" s="17">
        <v>57000000000</v>
      </c>
      <c r="N6" s="17">
        <v>1668500000</v>
      </c>
      <c r="O6" s="17">
        <v>825271500000</v>
      </c>
      <c r="P6" s="17">
        <v>0</v>
      </c>
      <c r="Q6" s="17">
        <v>761559421767.90002</v>
      </c>
      <c r="R6" s="17">
        <v>63712078232.099998</v>
      </c>
      <c r="S6" s="17">
        <v>761559421767.90002</v>
      </c>
      <c r="T6" s="16">
        <f>+S6/O6</f>
        <v>0.92279864477072093</v>
      </c>
      <c r="U6" s="17">
        <v>761556920017.90002</v>
      </c>
      <c r="V6" s="16">
        <f>+U6/O6</f>
        <v>0.92279561334409343</v>
      </c>
      <c r="W6" s="17">
        <v>761556920017.90002</v>
      </c>
      <c r="X6" s="1"/>
      <c r="Y6" s="1"/>
      <c r="Z6" s="1"/>
      <c r="AA6" s="1"/>
    </row>
    <row r="7" spans="1:27">
      <c r="A7" s="20" t="s">
        <v>29</v>
      </c>
      <c r="B7" s="21" t="s">
        <v>23</v>
      </c>
      <c r="C7" s="21" t="s">
        <v>24</v>
      </c>
      <c r="D7" s="21" t="s">
        <v>25</v>
      </c>
      <c r="E7" s="21" t="s">
        <v>24</v>
      </c>
      <c r="F7" s="21" t="s">
        <v>24</v>
      </c>
      <c r="G7" s="21" t="s">
        <v>30</v>
      </c>
      <c r="H7" s="21"/>
      <c r="I7" s="21" t="s">
        <v>26</v>
      </c>
      <c r="J7" s="21" t="s">
        <v>27</v>
      </c>
      <c r="K7" s="22" t="s">
        <v>31</v>
      </c>
      <c r="L7" s="17">
        <v>70321368082</v>
      </c>
      <c r="M7" s="17">
        <v>12569000000</v>
      </c>
      <c r="N7" s="17">
        <v>0</v>
      </c>
      <c r="O7" s="17">
        <v>82890368082</v>
      </c>
      <c r="P7" s="17">
        <v>0</v>
      </c>
      <c r="Q7" s="17">
        <v>52238036287</v>
      </c>
      <c r="R7" s="17">
        <v>30652331795</v>
      </c>
      <c r="S7" s="17">
        <v>52238036287</v>
      </c>
      <c r="T7" s="16">
        <f t="shared" ref="T7:T69" si="0">+S7/O7</f>
        <v>0.63020634961257593</v>
      </c>
      <c r="U7" s="17">
        <v>52238036287</v>
      </c>
      <c r="V7" s="16">
        <f t="shared" ref="V7:V69" si="1">+U7/O7</f>
        <v>0.63020634961257593</v>
      </c>
      <c r="W7" s="17">
        <v>52238036287</v>
      </c>
      <c r="X7" s="1"/>
      <c r="Y7" s="1"/>
      <c r="Z7" s="1"/>
      <c r="AA7" s="1"/>
    </row>
    <row r="8" spans="1:27" ht="22.5">
      <c r="A8" s="20" t="s">
        <v>32</v>
      </c>
      <c r="B8" s="21" t="s">
        <v>23</v>
      </c>
      <c r="C8" s="21" t="s">
        <v>24</v>
      </c>
      <c r="D8" s="21" t="s">
        <v>25</v>
      </c>
      <c r="E8" s="21" t="s">
        <v>24</v>
      </c>
      <c r="F8" s="21" t="s">
        <v>24</v>
      </c>
      <c r="G8" s="21" t="s">
        <v>33</v>
      </c>
      <c r="H8" s="21"/>
      <c r="I8" s="21" t="s">
        <v>26</v>
      </c>
      <c r="J8" s="21" t="s">
        <v>27</v>
      </c>
      <c r="K8" s="22" t="s">
        <v>34</v>
      </c>
      <c r="L8" s="17">
        <v>10320000000</v>
      </c>
      <c r="M8" s="17">
        <v>1668500000</v>
      </c>
      <c r="N8" s="17">
        <v>569000000</v>
      </c>
      <c r="O8" s="17">
        <v>11419500000</v>
      </c>
      <c r="P8" s="17">
        <v>0</v>
      </c>
      <c r="Q8" s="17">
        <v>8553534059</v>
      </c>
      <c r="R8" s="17">
        <v>2865965941</v>
      </c>
      <c r="S8" s="17">
        <v>8530425352</v>
      </c>
      <c r="T8" s="16">
        <f t="shared" si="0"/>
        <v>0.7470051536407023</v>
      </c>
      <c r="U8" s="17">
        <v>8390524701</v>
      </c>
      <c r="V8" s="16">
        <f t="shared" si="1"/>
        <v>0.73475412242217264</v>
      </c>
      <c r="W8" s="17">
        <v>8383147531</v>
      </c>
      <c r="X8" s="1"/>
      <c r="Y8" s="1"/>
      <c r="Z8" s="1"/>
      <c r="AA8" s="1"/>
    </row>
    <row r="9" spans="1:27" s="3" customFormat="1" ht="21">
      <c r="A9" s="8" t="s">
        <v>288</v>
      </c>
      <c r="B9" s="5" t="s">
        <v>23</v>
      </c>
      <c r="C9" s="5" t="s">
        <v>24</v>
      </c>
      <c r="D9" s="5" t="s">
        <v>25</v>
      </c>
      <c r="E9" s="5" t="s">
        <v>24</v>
      </c>
      <c r="F9" s="5" t="s">
        <v>24</v>
      </c>
      <c r="G9" s="5"/>
      <c r="H9" s="5"/>
      <c r="I9" s="5" t="s">
        <v>26</v>
      </c>
      <c r="J9" s="5" t="s">
        <v>27</v>
      </c>
      <c r="K9" s="9" t="s">
        <v>289</v>
      </c>
      <c r="L9" s="23">
        <v>850581368082</v>
      </c>
      <c r="M9" s="23">
        <v>69000000000</v>
      </c>
      <c r="N9" s="23">
        <v>0</v>
      </c>
      <c r="O9" s="23">
        <v>919581368082</v>
      </c>
      <c r="P9" s="23">
        <v>0</v>
      </c>
      <c r="Q9" s="23">
        <v>822350992113.90002</v>
      </c>
      <c r="R9" s="23">
        <v>97230375968.100006</v>
      </c>
      <c r="S9" s="23">
        <v>822327883406.90002</v>
      </c>
      <c r="T9" s="18">
        <f t="shared" si="0"/>
        <v>0.8942415668143161</v>
      </c>
      <c r="U9" s="23">
        <v>822185481005.90002</v>
      </c>
      <c r="V9" s="18">
        <f t="shared" si="1"/>
        <v>0.89408671113112947</v>
      </c>
      <c r="W9" s="23">
        <v>822178103835.90002</v>
      </c>
      <c r="X9" s="2"/>
      <c r="Y9" s="2"/>
      <c r="Z9" s="2"/>
      <c r="AA9" s="2"/>
    </row>
    <row r="10" spans="1:27">
      <c r="A10" s="20" t="s">
        <v>35</v>
      </c>
      <c r="B10" s="21" t="s">
        <v>23</v>
      </c>
      <c r="C10" s="21" t="s">
        <v>24</v>
      </c>
      <c r="D10" s="21" t="s">
        <v>25</v>
      </c>
      <c r="E10" s="21" t="s">
        <v>24</v>
      </c>
      <c r="F10" s="21" t="s">
        <v>33</v>
      </c>
      <c r="G10" s="21" t="s">
        <v>30</v>
      </c>
      <c r="H10" s="21"/>
      <c r="I10" s="21" t="s">
        <v>26</v>
      </c>
      <c r="J10" s="21" t="s">
        <v>27</v>
      </c>
      <c r="K10" s="22" t="s">
        <v>36</v>
      </c>
      <c r="L10" s="17">
        <v>5915898724</v>
      </c>
      <c r="M10" s="17">
        <v>0</v>
      </c>
      <c r="N10" s="17">
        <v>0</v>
      </c>
      <c r="O10" s="17">
        <v>5915898724</v>
      </c>
      <c r="P10" s="17">
        <v>0</v>
      </c>
      <c r="Q10" s="17">
        <v>5242553805</v>
      </c>
      <c r="R10" s="17">
        <v>673344919</v>
      </c>
      <c r="S10" s="17">
        <v>5242553805</v>
      </c>
      <c r="T10" s="16">
        <f t="shared" si="0"/>
        <v>0.88618045196272022</v>
      </c>
      <c r="U10" s="17">
        <v>5242553805</v>
      </c>
      <c r="V10" s="16">
        <f t="shared" si="1"/>
        <v>0.88618045196272022</v>
      </c>
      <c r="W10" s="17">
        <v>5242553805</v>
      </c>
      <c r="X10" s="1"/>
      <c r="Y10" s="1"/>
      <c r="Z10" s="1"/>
      <c r="AA10" s="1"/>
    </row>
    <row r="11" spans="1:27" s="3" customFormat="1" ht="21">
      <c r="A11" s="8" t="s">
        <v>290</v>
      </c>
      <c r="B11" s="5" t="s">
        <v>23</v>
      </c>
      <c r="C11" s="5" t="s">
        <v>24</v>
      </c>
      <c r="D11" s="5" t="s">
        <v>25</v>
      </c>
      <c r="E11" s="5" t="s">
        <v>24</v>
      </c>
      <c r="F11" s="5" t="s">
        <v>33</v>
      </c>
      <c r="G11" s="5"/>
      <c r="H11" s="5"/>
      <c r="I11" s="5" t="s">
        <v>26</v>
      </c>
      <c r="J11" s="5" t="s">
        <v>27</v>
      </c>
      <c r="K11" s="9" t="s">
        <v>291</v>
      </c>
      <c r="L11" s="23">
        <v>5915898724</v>
      </c>
      <c r="M11" s="23">
        <v>0</v>
      </c>
      <c r="N11" s="23">
        <v>0</v>
      </c>
      <c r="O11" s="23">
        <v>5915898724</v>
      </c>
      <c r="P11" s="23">
        <v>0</v>
      </c>
      <c r="Q11" s="23">
        <v>5242553805</v>
      </c>
      <c r="R11" s="23">
        <v>673344919</v>
      </c>
      <c r="S11" s="23">
        <v>5242553805</v>
      </c>
      <c r="T11" s="18">
        <f t="shared" si="0"/>
        <v>0.88618045196272022</v>
      </c>
      <c r="U11" s="23">
        <v>5242553805</v>
      </c>
      <c r="V11" s="18">
        <f t="shared" si="1"/>
        <v>0.88618045196272022</v>
      </c>
      <c r="W11" s="23">
        <v>5242553805</v>
      </c>
      <c r="X11" s="2"/>
      <c r="Y11" s="2"/>
      <c r="Z11" s="2"/>
      <c r="AA11" s="2"/>
    </row>
    <row r="12" spans="1:27">
      <c r="A12" s="20" t="s">
        <v>37</v>
      </c>
      <c r="B12" s="21" t="s">
        <v>23</v>
      </c>
      <c r="C12" s="21" t="s">
        <v>24</v>
      </c>
      <c r="D12" s="21" t="s">
        <v>25</v>
      </c>
      <c r="E12" s="21" t="s">
        <v>24</v>
      </c>
      <c r="F12" s="21" t="s">
        <v>38</v>
      </c>
      <c r="G12" s="21" t="s">
        <v>24</v>
      </c>
      <c r="H12" s="21"/>
      <c r="I12" s="21" t="s">
        <v>26</v>
      </c>
      <c r="J12" s="21" t="s">
        <v>27</v>
      </c>
      <c r="K12" s="22" t="s">
        <v>39</v>
      </c>
      <c r="L12" s="17">
        <v>116160000000</v>
      </c>
      <c r="M12" s="17">
        <v>4262000000</v>
      </c>
      <c r="N12" s="17">
        <v>0</v>
      </c>
      <c r="O12" s="17">
        <v>120422000000</v>
      </c>
      <c r="P12" s="17">
        <v>0</v>
      </c>
      <c r="Q12" s="17">
        <v>108754148914</v>
      </c>
      <c r="R12" s="17">
        <v>11667851086</v>
      </c>
      <c r="S12" s="17">
        <v>108754148914</v>
      </c>
      <c r="T12" s="16">
        <f t="shared" si="0"/>
        <v>0.90310864222484266</v>
      </c>
      <c r="U12" s="17">
        <v>108754148914</v>
      </c>
      <c r="V12" s="16">
        <f t="shared" si="1"/>
        <v>0.90310864222484266</v>
      </c>
      <c r="W12" s="17">
        <v>108754148914</v>
      </c>
      <c r="X12" s="1"/>
      <c r="Y12" s="1"/>
      <c r="Z12" s="1"/>
      <c r="AA12" s="1"/>
    </row>
    <row r="13" spans="1:27" ht="22.5">
      <c r="A13" s="20" t="s">
        <v>40</v>
      </c>
      <c r="B13" s="21" t="s">
        <v>23</v>
      </c>
      <c r="C13" s="21" t="s">
        <v>24</v>
      </c>
      <c r="D13" s="21" t="s">
        <v>25</v>
      </c>
      <c r="E13" s="21" t="s">
        <v>24</v>
      </c>
      <c r="F13" s="21" t="s">
        <v>38</v>
      </c>
      <c r="G13" s="21" t="s">
        <v>30</v>
      </c>
      <c r="H13" s="21"/>
      <c r="I13" s="21" t="s">
        <v>26</v>
      </c>
      <c r="J13" s="21" t="s">
        <v>27</v>
      </c>
      <c r="K13" s="22" t="s">
        <v>41</v>
      </c>
      <c r="L13" s="17">
        <v>32800000000</v>
      </c>
      <c r="M13" s="17">
        <v>0</v>
      </c>
      <c r="N13" s="17">
        <v>1558000000</v>
      </c>
      <c r="O13" s="17">
        <v>31242000000</v>
      </c>
      <c r="P13" s="17">
        <v>0</v>
      </c>
      <c r="Q13" s="17">
        <v>28451012213</v>
      </c>
      <c r="R13" s="17">
        <v>2790987787</v>
      </c>
      <c r="S13" s="17">
        <v>28451012213</v>
      </c>
      <c r="T13" s="16">
        <f t="shared" si="0"/>
        <v>0.91066552118942445</v>
      </c>
      <c r="U13" s="17">
        <v>28451012213</v>
      </c>
      <c r="V13" s="16">
        <f t="shared" si="1"/>
        <v>0.91066552118942445</v>
      </c>
      <c r="W13" s="17">
        <v>28451012213</v>
      </c>
      <c r="X13" s="1"/>
      <c r="Y13" s="1"/>
      <c r="Z13" s="1"/>
      <c r="AA13" s="1"/>
    </row>
    <row r="14" spans="1:27" ht="22.5">
      <c r="A14" s="20" t="s">
        <v>42</v>
      </c>
      <c r="B14" s="21" t="s">
        <v>23</v>
      </c>
      <c r="C14" s="21" t="s">
        <v>24</v>
      </c>
      <c r="D14" s="21" t="s">
        <v>25</v>
      </c>
      <c r="E14" s="21" t="s">
        <v>24</v>
      </c>
      <c r="F14" s="21" t="s">
        <v>38</v>
      </c>
      <c r="G14" s="21" t="s">
        <v>43</v>
      </c>
      <c r="H14" s="21"/>
      <c r="I14" s="21" t="s">
        <v>26</v>
      </c>
      <c r="J14" s="21" t="s">
        <v>27</v>
      </c>
      <c r="K14" s="22" t="s">
        <v>44</v>
      </c>
      <c r="L14" s="17">
        <v>35580000000</v>
      </c>
      <c r="M14" s="17">
        <v>65000000</v>
      </c>
      <c r="N14" s="17">
        <v>2087000000</v>
      </c>
      <c r="O14" s="17">
        <v>33558000000</v>
      </c>
      <c r="P14" s="17">
        <v>0</v>
      </c>
      <c r="Q14" s="17">
        <v>29228804752</v>
      </c>
      <c r="R14" s="17">
        <v>4329195248</v>
      </c>
      <c r="S14" s="17">
        <v>29228804752</v>
      </c>
      <c r="T14" s="16">
        <f t="shared" si="0"/>
        <v>0.87099364539007096</v>
      </c>
      <c r="U14" s="17">
        <v>29228804752</v>
      </c>
      <c r="V14" s="16">
        <f t="shared" si="1"/>
        <v>0.87099364539007096</v>
      </c>
      <c r="W14" s="17">
        <v>29228804752</v>
      </c>
      <c r="X14" s="1"/>
      <c r="Y14" s="1"/>
      <c r="Z14" s="1"/>
      <c r="AA14" s="1"/>
    </row>
    <row r="15" spans="1:27" ht="22.5">
      <c r="A15" s="20" t="s">
        <v>45</v>
      </c>
      <c r="B15" s="21" t="s">
        <v>23</v>
      </c>
      <c r="C15" s="21" t="s">
        <v>24</v>
      </c>
      <c r="D15" s="21" t="s">
        <v>25</v>
      </c>
      <c r="E15" s="21" t="s">
        <v>24</v>
      </c>
      <c r="F15" s="21" t="s">
        <v>38</v>
      </c>
      <c r="G15" s="21" t="s">
        <v>26</v>
      </c>
      <c r="H15" s="21"/>
      <c r="I15" s="21" t="s">
        <v>26</v>
      </c>
      <c r="J15" s="21" t="s">
        <v>27</v>
      </c>
      <c r="K15" s="22" t="s">
        <v>46</v>
      </c>
      <c r="L15" s="17">
        <v>456284098314</v>
      </c>
      <c r="M15" s="17">
        <v>11958387901</v>
      </c>
      <c r="N15" s="17">
        <v>0</v>
      </c>
      <c r="O15" s="17">
        <v>468242486215</v>
      </c>
      <c r="P15" s="17">
        <v>0</v>
      </c>
      <c r="Q15" s="17">
        <v>425418666512</v>
      </c>
      <c r="R15" s="17">
        <v>42823819703</v>
      </c>
      <c r="S15" s="17">
        <v>425418666512</v>
      </c>
      <c r="T15" s="16">
        <f t="shared" si="0"/>
        <v>0.90854349837161752</v>
      </c>
      <c r="U15" s="17">
        <v>425417208378</v>
      </c>
      <c r="V15" s="16">
        <f t="shared" si="1"/>
        <v>0.90854038431417306</v>
      </c>
      <c r="W15" s="17">
        <v>425417208378</v>
      </c>
      <c r="X15" s="1"/>
      <c r="Y15" s="1"/>
      <c r="Z15" s="1"/>
      <c r="AA15" s="1"/>
    </row>
    <row r="16" spans="1:27">
      <c r="A16" s="20" t="s">
        <v>47</v>
      </c>
      <c r="B16" s="21" t="s">
        <v>23</v>
      </c>
      <c r="C16" s="21" t="s">
        <v>24</v>
      </c>
      <c r="D16" s="21" t="s">
        <v>25</v>
      </c>
      <c r="E16" s="21" t="s">
        <v>24</v>
      </c>
      <c r="F16" s="21" t="s">
        <v>38</v>
      </c>
      <c r="G16" s="21" t="s">
        <v>48</v>
      </c>
      <c r="H16" s="21"/>
      <c r="I16" s="21" t="s">
        <v>26</v>
      </c>
      <c r="J16" s="21" t="s">
        <v>27</v>
      </c>
      <c r="K16" s="24" t="s">
        <v>49</v>
      </c>
      <c r="L16" s="17">
        <v>883000000</v>
      </c>
      <c r="M16" s="17">
        <v>0</v>
      </c>
      <c r="N16" s="17">
        <v>172000000</v>
      </c>
      <c r="O16" s="17">
        <v>711000000</v>
      </c>
      <c r="P16" s="17">
        <v>0</v>
      </c>
      <c r="Q16" s="17">
        <v>467557848</v>
      </c>
      <c r="R16" s="17">
        <v>243442152</v>
      </c>
      <c r="S16" s="17">
        <v>467557848</v>
      </c>
      <c r="T16" s="16">
        <f t="shared" si="0"/>
        <v>0.65760597468354431</v>
      </c>
      <c r="U16" s="17">
        <v>467557848</v>
      </c>
      <c r="V16" s="16">
        <f t="shared" si="1"/>
        <v>0.65760597468354431</v>
      </c>
      <c r="W16" s="17">
        <v>467557848</v>
      </c>
      <c r="X16" s="1"/>
      <c r="Y16" s="1"/>
      <c r="Z16" s="1"/>
      <c r="AA16" s="1"/>
    </row>
    <row r="17" spans="1:27">
      <c r="A17" s="20" t="s">
        <v>50</v>
      </c>
      <c r="B17" s="21" t="s">
        <v>23</v>
      </c>
      <c r="C17" s="21" t="s">
        <v>24</v>
      </c>
      <c r="D17" s="21" t="s">
        <v>25</v>
      </c>
      <c r="E17" s="21" t="s">
        <v>24</v>
      </c>
      <c r="F17" s="21" t="s">
        <v>38</v>
      </c>
      <c r="G17" s="21" t="s">
        <v>51</v>
      </c>
      <c r="H17" s="21"/>
      <c r="I17" s="21" t="s">
        <v>26</v>
      </c>
      <c r="J17" s="21" t="s">
        <v>27</v>
      </c>
      <c r="K17" s="22" t="s">
        <v>52</v>
      </c>
      <c r="L17" s="17">
        <v>991000000</v>
      </c>
      <c r="M17" s="17">
        <v>0</v>
      </c>
      <c r="N17" s="17">
        <v>173000000</v>
      </c>
      <c r="O17" s="17">
        <v>818000000</v>
      </c>
      <c r="P17" s="17">
        <v>0</v>
      </c>
      <c r="Q17" s="17">
        <v>567314549</v>
      </c>
      <c r="R17" s="17">
        <v>250685451</v>
      </c>
      <c r="S17" s="17">
        <v>567314549</v>
      </c>
      <c r="T17" s="16">
        <f t="shared" si="0"/>
        <v>0.69353856845965767</v>
      </c>
      <c r="U17" s="17">
        <v>567314549</v>
      </c>
      <c r="V17" s="16">
        <f t="shared" si="1"/>
        <v>0.69353856845965767</v>
      </c>
      <c r="W17" s="17">
        <v>567314549</v>
      </c>
      <c r="X17" s="1"/>
      <c r="Y17" s="1"/>
      <c r="Z17" s="1"/>
      <c r="AA17" s="1"/>
    </row>
    <row r="18" spans="1:27">
      <c r="A18" s="20" t="s">
        <v>53</v>
      </c>
      <c r="B18" s="21" t="s">
        <v>23</v>
      </c>
      <c r="C18" s="21" t="s">
        <v>24</v>
      </c>
      <c r="D18" s="21" t="s">
        <v>25</v>
      </c>
      <c r="E18" s="21" t="s">
        <v>24</v>
      </c>
      <c r="F18" s="21" t="s">
        <v>38</v>
      </c>
      <c r="G18" s="21" t="s">
        <v>54</v>
      </c>
      <c r="H18" s="21"/>
      <c r="I18" s="21" t="s">
        <v>26</v>
      </c>
      <c r="J18" s="21" t="s">
        <v>27</v>
      </c>
      <c r="K18" s="22" t="s">
        <v>55</v>
      </c>
      <c r="L18" s="17">
        <v>41935000000</v>
      </c>
      <c r="M18" s="17">
        <v>2300000000</v>
      </c>
      <c r="N18" s="17">
        <v>954203807</v>
      </c>
      <c r="O18" s="17">
        <v>43280796193</v>
      </c>
      <c r="P18" s="17">
        <v>0</v>
      </c>
      <c r="Q18" s="17">
        <v>43154872465</v>
      </c>
      <c r="R18" s="17">
        <v>125923728</v>
      </c>
      <c r="S18" s="17">
        <v>43154872465</v>
      </c>
      <c r="T18" s="16">
        <f t="shared" si="0"/>
        <v>0.99709054039952327</v>
      </c>
      <c r="U18" s="17">
        <v>43154872465</v>
      </c>
      <c r="V18" s="16">
        <f t="shared" si="1"/>
        <v>0.99709054039952327</v>
      </c>
      <c r="W18" s="17">
        <v>43154872465</v>
      </c>
      <c r="X18" s="1"/>
      <c r="Y18" s="1"/>
      <c r="Z18" s="1"/>
      <c r="AA18" s="1"/>
    </row>
    <row r="19" spans="1:27">
      <c r="A19" s="20" t="s">
        <v>56</v>
      </c>
      <c r="B19" s="21" t="s">
        <v>23</v>
      </c>
      <c r="C19" s="21" t="s">
        <v>24</v>
      </c>
      <c r="D19" s="21" t="s">
        <v>25</v>
      </c>
      <c r="E19" s="21" t="s">
        <v>24</v>
      </c>
      <c r="F19" s="21" t="s">
        <v>38</v>
      </c>
      <c r="G19" s="21" t="s">
        <v>57</v>
      </c>
      <c r="H19" s="21"/>
      <c r="I19" s="21" t="s">
        <v>26</v>
      </c>
      <c r="J19" s="21" t="s">
        <v>27</v>
      </c>
      <c r="K19" s="22" t="s">
        <v>58</v>
      </c>
      <c r="L19" s="17">
        <v>47825000000</v>
      </c>
      <c r="M19" s="17">
        <v>17438000000</v>
      </c>
      <c r="N19" s="17">
        <v>0</v>
      </c>
      <c r="O19" s="17">
        <v>65263000000</v>
      </c>
      <c r="P19" s="17">
        <v>0</v>
      </c>
      <c r="Q19" s="17">
        <v>34376449022</v>
      </c>
      <c r="R19" s="17">
        <v>30886550978</v>
      </c>
      <c r="S19" s="17">
        <v>34376449022</v>
      </c>
      <c r="T19" s="16">
        <f t="shared" si="0"/>
        <v>0.52673718679803261</v>
      </c>
      <c r="U19" s="17">
        <v>34376449022</v>
      </c>
      <c r="V19" s="16">
        <f t="shared" si="1"/>
        <v>0.52673718679803261</v>
      </c>
      <c r="W19" s="17">
        <v>34376449022</v>
      </c>
      <c r="X19" s="1"/>
      <c r="Y19" s="1"/>
      <c r="Z19" s="1"/>
      <c r="AA19" s="1"/>
    </row>
    <row r="20" spans="1:27">
      <c r="A20" s="20" t="s">
        <v>59</v>
      </c>
      <c r="B20" s="21" t="s">
        <v>23</v>
      </c>
      <c r="C20" s="21" t="s">
        <v>24</v>
      </c>
      <c r="D20" s="21" t="s">
        <v>25</v>
      </c>
      <c r="E20" s="21" t="s">
        <v>24</v>
      </c>
      <c r="F20" s="21" t="s">
        <v>38</v>
      </c>
      <c r="G20" s="21" t="s">
        <v>60</v>
      </c>
      <c r="H20" s="21"/>
      <c r="I20" s="21" t="s">
        <v>26</v>
      </c>
      <c r="J20" s="21" t="s">
        <v>27</v>
      </c>
      <c r="K20" s="22" t="s">
        <v>61</v>
      </c>
      <c r="L20" s="17">
        <v>101720000000</v>
      </c>
      <c r="M20" s="17">
        <v>5423000000</v>
      </c>
      <c r="N20" s="17">
        <v>6485000000</v>
      </c>
      <c r="O20" s="17">
        <v>100658000000</v>
      </c>
      <c r="P20" s="17">
        <v>0</v>
      </c>
      <c r="Q20" s="17">
        <v>1774935277</v>
      </c>
      <c r="R20" s="17">
        <v>98883064723</v>
      </c>
      <c r="S20" s="17">
        <v>1774935277</v>
      </c>
      <c r="T20" s="16">
        <f t="shared" si="0"/>
        <v>1.7633325488287072E-2</v>
      </c>
      <c r="U20" s="17">
        <v>1774935277</v>
      </c>
      <c r="V20" s="16">
        <f t="shared" si="1"/>
        <v>1.7633325488287072E-2</v>
      </c>
      <c r="W20" s="17">
        <v>1774935277</v>
      </c>
      <c r="X20" s="1"/>
      <c r="Y20" s="1"/>
      <c r="Z20" s="1"/>
      <c r="AA20" s="1"/>
    </row>
    <row r="21" spans="1:27">
      <c r="A21" s="20" t="s">
        <v>62</v>
      </c>
      <c r="B21" s="21" t="s">
        <v>23</v>
      </c>
      <c r="C21" s="21" t="s">
        <v>24</v>
      </c>
      <c r="D21" s="21" t="s">
        <v>25</v>
      </c>
      <c r="E21" s="21" t="s">
        <v>24</v>
      </c>
      <c r="F21" s="21" t="s">
        <v>38</v>
      </c>
      <c r="G21" s="21" t="s">
        <v>63</v>
      </c>
      <c r="H21" s="21"/>
      <c r="I21" s="21" t="s">
        <v>26</v>
      </c>
      <c r="J21" s="21" t="s">
        <v>27</v>
      </c>
      <c r="K21" s="22" t="s">
        <v>64</v>
      </c>
      <c r="L21" s="17">
        <v>51440000000</v>
      </c>
      <c r="M21" s="17">
        <v>1283000000</v>
      </c>
      <c r="N21" s="17">
        <v>560000000</v>
      </c>
      <c r="O21" s="17">
        <v>52163000000</v>
      </c>
      <c r="P21" s="17">
        <v>0</v>
      </c>
      <c r="Q21" s="17">
        <v>25712186367</v>
      </c>
      <c r="R21" s="17">
        <v>26450813633</v>
      </c>
      <c r="S21" s="17">
        <v>25712186367</v>
      </c>
      <c r="T21" s="16">
        <f t="shared" si="0"/>
        <v>0.49292000780246537</v>
      </c>
      <c r="U21" s="17">
        <v>25712186367</v>
      </c>
      <c r="V21" s="16">
        <f t="shared" si="1"/>
        <v>0.49292000780246537</v>
      </c>
      <c r="W21" s="17">
        <v>25712186367</v>
      </c>
      <c r="X21" s="1"/>
      <c r="Y21" s="1"/>
      <c r="Z21" s="1"/>
      <c r="AA21" s="1"/>
    </row>
    <row r="22" spans="1:27">
      <c r="A22" s="20" t="s">
        <v>65</v>
      </c>
      <c r="B22" s="21" t="s">
        <v>23</v>
      </c>
      <c r="C22" s="21" t="s">
        <v>24</v>
      </c>
      <c r="D22" s="21" t="s">
        <v>25</v>
      </c>
      <c r="E22" s="21" t="s">
        <v>24</v>
      </c>
      <c r="F22" s="21" t="s">
        <v>38</v>
      </c>
      <c r="G22" s="21" t="s">
        <v>66</v>
      </c>
      <c r="H22" s="21"/>
      <c r="I22" s="21" t="s">
        <v>26</v>
      </c>
      <c r="J22" s="21" t="s">
        <v>27</v>
      </c>
      <c r="K22" s="22" t="s">
        <v>67</v>
      </c>
      <c r="L22" s="17">
        <v>3688000000</v>
      </c>
      <c r="M22" s="17">
        <v>213000000</v>
      </c>
      <c r="N22" s="17">
        <v>0</v>
      </c>
      <c r="O22" s="17">
        <v>3901000000</v>
      </c>
      <c r="P22" s="17">
        <v>0</v>
      </c>
      <c r="Q22" s="17">
        <v>3440263147</v>
      </c>
      <c r="R22" s="17">
        <v>460736853</v>
      </c>
      <c r="S22" s="17">
        <v>3440263147</v>
      </c>
      <c r="T22" s="16">
        <f t="shared" si="0"/>
        <v>0.88189262932581391</v>
      </c>
      <c r="U22" s="17">
        <v>3440106101</v>
      </c>
      <c r="V22" s="16">
        <f t="shared" si="1"/>
        <v>0.88185237144321971</v>
      </c>
      <c r="W22" s="17">
        <v>3440106101</v>
      </c>
      <c r="X22" s="1"/>
      <c r="Y22" s="1"/>
      <c r="Z22" s="1"/>
      <c r="AA22" s="1"/>
    </row>
    <row r="23" spans="1:27">
      <c r="A23" s="20" t="s">
        <v>68</v>
      </c>
      <c r="B23" s="21" t="s">
        <v>23</v>
      </c>
      <c r="C23" s="21" t="s">
        <v>24</v>
      </c>
      <c r="D23" s="21" t="s">
        <v>25</v>
      </c>
      <c r="E23" s="21" t="s">
        <v>24</v>
      </c>
      <c r="F23" s="21" t="s">
        <v>38</v>
      </c>
      <c r="G23" s="21" t="s">
        <v>69</v>
      </c>
      <c r="H23" s="21"/>
      <c r="I23" s="21" t="s">
        <v>26</v>
      </c>
      <c r="J23" s="21" t="s">
        <v>27</v>
      </c>
      <c r="K23" s="22" t="s">
        <v>70</v>
      </c>
      <c r="L23" s="17">
        <v>260000000</v>
      </c>
      <c r="M23" s="17">
        <v>0</v>
      </c>
      <c r="N23" s="17">
        <v>248184094</v>
      </c>
      <c r="O23" s="17">
        <v>11815906</v>
      </c>
      <c r="P23" s="17">
        <v>0</v>
      </c>
      <c r="Q23" s="17">
        <v>11815906</v>
      </c>
      <c r="R23" s="17">
        <v>0</v>
      </c>
      <c r="S23" s="17">
        <v>11815906</v>
      </c>
      <c r="T23" s="16">
        <f t="shared" si="0"/>
        <v>1</v>
      </c>
      <c r="U23" s="17">
        <v>11815906</v>
      </c>
      <c r="V23" s="16">
        <f t="shared" si="1"/>
        <v>1</v>
      </c>
      <c r="W23" s="17">
        <v>11815906</v>
      </c>
      <c r="X23" s="1"/>
      <c r="Y23" s="1"/>
      <c r="Z23" s="1"/>
      <c r="AA23" s="1"/>
    </row>
    <row r="24" spans="1:27">
      <c r="A24" s="20" t="s">
        <v>71</v>
      </c>
      <c r="B24" s="21" t="s">
        <v>23</v>
      </c>
      <c r="C24" s="21" t="s">
        <v>24</v>
      </c>
      <c r="D24" s="21" t="s">
        <v>25</v>
      </c>
      <c r="E24" s="21" t="s">
        <v>24</v>
      </c>
      <c r="F24" s="21" t="s">
        <v>38</v>
      </c>
      <c r="G24" s="21" t="s">
        <v>72</v>
      </c>
      <c r="H24" s="21"/>
      <c r="I24" s="21" t="s">
        <v>26</v>
      </c>
      <c r="J24" s="21" t="s">
        <v>27</v>
      </c>
      <c r="K24" s="22" t="s">
        <v>73</v>
      </c>
      <c r="L24" s="17">
        <v>2000000</v>
      </c>
      <c r="M24" s="17">
        <v>0</v>
      </c>
      <c r="N24" s="17">
        <v>0</v>
      </c>
      <c r="O24" s="17">
        <v>2000000</v>
      </c>
      <c r="P24" s="17">
        <v>0</v>
      </c>
      <c r="Q24" s="17">
        <v>0</v>
      </c>
      <c r="R24" s="17">
        <v>2000000</v>
      </c>
      <c r="S24" s="17">
        <v>0</v>
      </c>
      <c r="T24" s="16">
        <f t="shared" si="0"/>
        <v>0</v>
      </c>
      <c r="U24" s="17">
        <v>0</v>
      </c>
      <c r="V24" s="16">
        <f t="shared" si="1"/>
        <v>0</v>
      </c>
      <c r="W24" s="17">
        <v>0</v>
      </c>
      <c r="X24" s="1"/>
      <c r="Y24" s="1"/>
      <c r="Z24" s="1"/>
      <c r="AA24" s="1"/>
    </row>
    <row r="25" spans="1:27">
      <c r="A25" s="20" t="s">
        <v>74</v>
      </c>
      <c r="B25" s="21" t="s">
        <v>23</v>
      </c>
      <c r="C25" s="21" t="s">
        <v>24</v>
      </c>
      <c r="D25" s="21" t="s">
        <v>25</v>
      </c>
      <c r="E25" s="21" t="s">
        <v>24</v>
      </c>
      <c r="F25" s="21" t="s">
        <v>38</v>
      </c>
      <c r="G25" s="21" t="s">
        <v>75</v>
      </c>
      <c r="H25" s="21"/>
      <c r="I25" s="21" t="s">
        <v>26</v>
      </c>
      <c r="J25" s="21" t="s">
        <v>27</v>
      </c>
      <c r="K25" s="22" t="s">
        <v>76</v>
      </c>
      <c r="L25" s="17">
        <v>3000000</v>
      </c>
      <c r="M25" s="17">
        <v>0</v>
      </c>
      <c r="N25" s="17">
        <v>0</v>
      </c>
      <c r="O25" s="17">
        <v>3000000</v>
      </c>
      <c r="P25" s="17">
        <v>0</v>
      </c>
      <c r="Q25" s="17">
        <v>1726150</v>
      </c>
      <c r="R25" s="17">
        <v>1273850</v>
      </c>
      <c r="S25" s="17">
        <v>1726150</v>
      </c>
      <c r="T25" s="16">
        <f t="shared" si="0"/>
        <v>0.57538333333333336</v>
      </c>
      <c r="U25" s="17">
        <v>1726150</v>
      </c>
      <c r="V25" s="16">
        <f t="shared" si="1"/>
        <v>0.57538333333333336</v>
      </c>
      <c r="W25" s="17">
        <v>1726150</v>
      </c>
      <c r="X25" s="1"/>
      <c r="Y25" s="1"/>
      <c r="Z25" s="1"/>
      <c r="AA25" s="1"/>
    </row>
    <row r="26" spans="1:27">
      <c r="A26" s="20" t="s">
        <v>77</v>
      </c>
      <c r="B26" s="21" t="s">
        <v>23</v>
      </c>
      <c r="C26" s="21" t="s">
        <v>24</v>
      </c>
      <c r="D26" s="21" t="s">
        <v>25</v>
      </c>
      <c r="E26" s="21" t="s">
        <v>24</v>
      </c>
      <c r="F26" s="21" t="s">
        <v>38</v>
      </c>
      <c r="G26" s="21" t="s">
        <v>78</v>
      </c>
      <c r="H26" s="21"/>
      <c r="I26" s="21" t="s">
        <v>26</v>
      </c>
      <c r="J26" s="21" t="s">
        <v>27</v>
      </c>
      <c r="K26" s="22" t="s">
        <v>79</v>
      </c>
      <c r="L26" s="17">
        <v>290000000</v>
      </c>
      <c r="M26" s="17">
        <v>0</v>
      </c>
      <c r="N26" s="17">
        <v>260000000</v>
      </c>
      <c r="O26" s="17">
        <v>30000000</v>
      </c>
      <c r="P26" s="17">
        <v>0</v>
      </c>
      <c r="Q26" s="17">
        <v>14581850</v>
      </c>
      <c r="R26" s="17">
        <v>15418150</v>
      </c>
      <c r="S26" s="17">
        <v>14581850</v>
      </c>
      <c r="T26" s="16">
        <f t="shared" si="0"/>
        <v>0.48606166666666667</v>
      </c>
      <c r="U26" s="17">
        <v>14581850</v>
      </c>
      <c r="V26" s="16">
        <f t="shared" si="1"/>
        <v>0.48606166666666667</v>
      </c>
      <c r="W26" s="17">
        <v>14581850</v>
      </c>
      <c r="X26" s="1"/>
      <c r="Y26" s="1"/>
      <c r="Z26" s="1"/>
      <c r="AA26" s="1"/>
    </row>
    <row r="27" spans="1:27" ht="22.5">
      <c r="A27" s="20" t="s">
        <v>80</v>
      </c>
      <c r="B27" s="21" t="s">
        <v>23</v>
      </c>
      <c r="C27" s="21" t="s">
        <v>24</v>
      </c>
      <c r="D27" s="21" t="s">
        <v>25</v>
      </c>
      <c r="E27" s="21" t="s">
        <v>24</v>
      </c>
      <c r="F27" s="21" t="s">
        <v>38</v>
      </c>
      <c r="G27" s="21" t="s">
        <v>81</v>
      </c>
      <c r="H27" s="21"/>
      <c r="I27" s="21" t="s">
        <v>26</v>
      </c>
      <c r="J27" s="21" t="s">
        <v>27</v>
      </c>
      <c r="K27" s="22" t="s">
        <v>82</v>
      </c>
      <c r="L27" s="17">
        <v>5373000000</v>
      </c>
      <c r="M27" s="17">
        <v>85000000</v>
      </c>
      <c r="N27" s="17">
        <v>471000000</v>
      </c>
      <c r="O27" s="17">
        <v>4987000000</v>
      </c>
      <c r="P27" s="17">
        <v>0</v>
      </c>
      <c r="Q27" s="17">
        <v>4051998304</v>
      </c>
      <c r="R27" s="17">
        <v>935001696</v>
      </c>
      <c r="S27" s="17">
        <v>4051998304</v>
      </c>
      <c r="T27" s="16">
        <f t="shared" si="0"/>
        <v>0.81251219250050133</v>
      </c>
      <c r="U27" s="17">
        <v>4048846259</v>
      </c>
      <c r="V27" s="16">
        <f t="shared" si="1"/>
        <v>0.81188014016442756</v>
      </c>
      <c r="W27" s="17">
        <v>4048846259</v>
      </c>
      <c r="X27" s="1"/>
      <c r="Y27" s="1"/>
      <c r="Z27" s="1"/>
      <c r="AA27" s="1"/>
    </row>
    <row r="28" spans="1:27" ht="22.5">
      <c r="A28" s="20" t="s">
        <v>83</v>
      </c>
      <c r="B28" s="21" t="s">
        <v>23</v>
      </c>
      <c r="C28" s="21" t="s">
        <v>24</v>
      </c>
      <c r="D28" s="21" t="s">
        <v>25</v>
      </c>
      <c r="E28" s="21" t="s">
        <v>24</v>
      </c>
      <c r="F28" s="21" t="s">
        <v>38</v>
      </c>
      <c r="G28" s="21" t="s">
        <v>84</v>
      </c>
      <c r="H28" s="21"/>
      <c r="I28" s="21" t="s">
        <v>26</v>
      </c>
      <c r="J28" s="21" t="s">
        <v>27</v>
      </c>
      <c r="K28" s="22" t="s">
        <v>85</v>
      </c>
      <c r="L28" s="17">
        <v>63410000000</v>
      </c>
      <c r="M28" s="17">
        <v>2616000000</v>
      </c>
      <c r="N28" s="17">
        <v>675000000</v>
      </c>
      <c r="O28" s="17">
        <v>65351000000</v>
      </c>
      <c r="P28" s="17">
        <v>0</v>
      </c>
      <c r="Q28" s="17">
        <v>32375253974</v>
      </c>
      <c r="R28" s="17">
        <v>32975746026</v>
      </c>
      <c r="S28" s="17">
        <v>32375253974</v>
      </c>
      <c r="T28" s="16">
        <f t="shared" si="0"/>
        <v>0.49540563991369679</v>
      </c>
      <c r="U28" s="17">
        <v>32370902282</v>
      </c>
      <c r="V28" s="16">
        <f t="shared" si="1"/>
        <v>0.49533905038943549</v>
      </c>
      <c r="W28" s="17">
        <v>32370902282</v>
      </c>
      <c r="X28" s="1"/>
      <c r="Y28" s="1"/>
      <c r="Z28" s="1"/>
      <c r="AA28" s="1"/>
    </row>
    <row r="29" spans="1:27" s="3" customFormat="1" ht="21">
      <c r="A29" s="8" t="s">
        <v>292</v>
      </c>
      <c r="B29" s="5" t="s">
        <v>23</v>
      </c>
      <c r="C29" s="5" t="s">
        <v>24</v>
      </c>
      <c r="D29" s="5" t="s">
        <v>25</v>
      </c>
      <c r="E29" s="5" t="s">
        <v>24</v>
      </c>
      <c r="F29" s="5" t="s">
        <v>38</v>
      </c>
      <c r="G29" s="5"/>
      <c r="H29" s="5"/>
      <c r="I29" s="5" t="s">
        <v>26</v>
      </c>
      <c r="J29" s="5" t="s">
        <v>27</v>
      </c>
      <c r="K29" s="9" t="s">
        <v>293</v>
      </c>
      <c r="L29" s="23">
        <v>958644098314</v>
      </c>
      <c r="M29" s="23">
        <v>36000000000</v>
      </c>
      <c r="N29" s="23">
        <v>4000000000</v>
      </c>
      <c r="O29" s="23">
        <v>990644098314</v>
      </c>
      <c r="P29" s="23">
        <v>0</v>
      </c>
      <c r="Q29" s="23">
        <v>737801587250</v>
      </c>
      <c r="R29" s="23">
        <v>252842511064</v>
      </c>
      <c r="S29" s="23">
        <v>737801587250</v>
      </c>
      <c r="T29" s="18">
        <f t="shared" si="0"/>
        <v>0.74476957820238521</v>
      </c>
      <c r="U29" s="23">
        <v>737792468333</v>
      </c>
      <c r="V29" s="18">
        <f t="shared" si="1"/>
        <v>0.74476037316395061</v>
      </c>
      <c r="W29" s="23">
        <v>737792468333</v>
      </c>
      <c r="X29" s="2"/>
      <c r="Y29" s="2"/>
      <c r="Z29" s="2"/>
      <c r="AA29" s="2"/>
    </row>
    <row r="30" spans="1:27" s="3" customFormat="1" ht="31.5">
      <c r="A30" s="8" t="s">
        <v>294</v>
      </c>
      <c r="B30" s="5" t="s">
        <v>23</v>
      </c>
      <c r="C30" s="5" t="s">
        <v>24</v>
      </c>
      <c r="D30" s="5" t="s">
        <v>25</v>
      </c>
      <c r="E30" s="5" t="s">
        <v>24</v>
      </c>
      <c r="F30" s="5" t="s">
        <v>117</v>
      </c>
      <c r="G30" s="5"/>
      <c r="H30" s="5"/>
      <c r="I30" s="5" t="s">
        <v>26</v>
      </c>
      <c r="J30" s="5" t="s">
        <v>27</v>
      </c>
      <c r="K30" s="9" t="s">
        <v>295</v>
      </c>
      <c r="L30" s="23">
        <v>0</v>
      </c>
      <c r="M30" s="23">
        <v>140000000000</v>
      </c>
      <c r="N30" s="23">
        <v>140000000000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18">
        <v>0</v>
      </c>
      <c r="U30" s="23">
        <v>0</v>
      </c>
      <c r="V30" s="18">
        <v>0</v>
      </c>
      <c r="W30" s="23">
        <v>0</v>
      </c>
      <c r="X30" s="2"/>
      <c r="Y30" s="2"/>
      <c r="Z30" s="2"/>
      <c r="AA30" s="2"/>
    </row>
    <row r="31" spans="1:27" ht="22.5">
      <c r="A31" s="20" t="s">
        <v>86</v>
      </c>
      <c r="B31" s="21" t="s">
        <v>23</v>
      </c>
      <c r="C31" s="21" t="s">
        <v>24</v>
      </c>
      <c r="D31" s="21" t="s">
        <v>25</v>
      </c>
      <c r="E31" s="21" t="s">
        <v>24</v>
      </c>
      <c r="F31" s="21" t="s">
        <v>87</v>
      </c>
      <c r="G31" s="21" t="s">
        <v>88</v>
      </c>
      <c r="H31" s="21"/>
      <c r="I31" s="21" t="s">
        <v>26</v>
      </c>
      <c r="J31" s="21" t="s">
        <v>27</v>
      </c>
      <c r="K31" s="22" t="s">
        <v>89</v>
      </c>
      <c r="L31" s="17">
        <v>1000000000</v>
      </c>
      <c r="M31" s="17">
        <v>4000000000</v>
      </c>
      <c r="N31" s="17">
        <v>0</v>
      </c>
      <c r="O31" s="17">
        <v>5000000000</v>
      </c>
      <c r="P31" s="17">
        <v>0</v>
      </c>
      <c r="Q31" s="17">
        <v>4553987817</v>
      </c>
      <c r="R31" s="17">
        <v>446012183</v>
      </c>
      <c r="S31" s="17">
        <v>4553230531</v>
      </c>
      <c r="T31" s="16">
        <f t="shared" si="0"/>
        <v>0.91064610619999997</v>
      </c>
      <c r="U31" s="17">
        <v>4553230531</v>
      </c>
      <c r="V31" s="16">
        <f t="shared" si="1"/>
        <v>0.91064610619999997</v>
      </c>
      <c r="W31" s="17">
        <v>4553230531</v>
      </c>
      <c r="X31" s="1"/>
      <c r="Y31" s="1"/>
      <c r="Z31" s="1"/>
      <c r="AA31" s="1"/>
    </row>
    <row r="32" spans="1:27" s="3" customFormat="1" ht="31.5">
      <c r="A32" s="8" t="s">
        <v>296</v>
      </c>
      <c r="B32" s="5" t="s">
        <v>23</v>
      </c>
      <c r="C32" s="5" t="s">
        <v>24</v>
      </c>
      <c r="D32" s="5" t="s">
        <v>25</v>
      </c>
      <c r="E32" s="5" t="s">
        <v>24</v>
      </c>
      <c r="F32" s="5" t="s">
        <v>87</v>
      </c>
      <c r="G32" s="5"/>
      <c r="H32" s="5"/>
      <c r="I32" s="5" t="s">
        <v>26</v>
      </c>
      <c r="J32" s="5" t="s">
        <v>27</v>
      </c>
      <c r="K32" s="9" t="s">
        <v>297</v>
      </c>
      <c r="L32" s="23">
        <v>0</v>
      </c>
      <c r="M32" s="23">
        <v>5000000000</v>
      </c>
      <c r="N32" s="23">
        <v>0</v>
      </c>
      <c r="O32" s="23">
        <v>5000000000</v>
      </c>
      <c r="P32" s="23">
        <v>0</v>
      </c>
      <c r="Q32" s="23">
        <v>4553987817</v>
      </c>
      <c r="R32" s="23">
        <v>446012183</v>
      </c>
      <c r="S32" s="23">
        <v>4553230531</v>
      </c>
      <c r="T32" s="18">
        <f t="shared" si="0"/>
        <v>0.91064610619999997</v>
      </c>
      <c r="U32" s="23">
        <v>4553230531</v>
      </c>
      <c r="V32" s="18">
        <f t="shared" si="1"/>
        <v>0.91064610619999997</v>
      </c>
      <c r="W32" s="23">
        <v>4553230531</v>
      </c>
      <c r="X32" s="2"/>
      <c r="Y32" s="2"/>
      <c r="Z32" s="2"/>
      <c r="AA32" s="2"/>
    </row>
    <row r="33" spans="1:27" s="3" customFormat="1" ht="21">
      <c r="A33" s="8" t="s">
        <v>298</v>
      </c>
      <c r="B33" s="5" t="s">
        <v>23</v>
      </c>
      <c r="C33" s="5" t="s">
        <v>24</v>
      </c>
      <c r="D33" s="5" t="s">
        <v>25</v>
      </c>
      <c r="E33" s="5" t="s">
        <v>24</v>
      </c>
      <c r="F33" s="5" t="s">
        <v>26</v>
      </c>
      <c r="G33" s="5"/>
      <c r="H33" s="5"/>
      <c r="I33" s="5" t="s">
        <v>26</v>
      </c>
      <c r="J33" s="5" t="s">
        <v>27</v>
      </c>
      <c r="K33" s="9" t="s">
        <v>299</v>
      </c>
      <c r="L33" s="23">
        <v>0</v>
      </c>
      <c r="M33" s="23">
        <v>60000000000</v>
      </c>
      <c r="N33" s="23">
        <v>60000000000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18">
        <v>0</v>
      </c>
      <c r="U33" s="23">
        <v>0</v>
      </c>
      <c r="V33" s="18">
        <v>0</v>
      </c>
      <c r="W33" s="23">
        <v>0</v>
      </c>
      <c r="X33" s="2"/>
      <c r="Y33" s="2"/>
      <c r="Z33" s="2"/>
      <c r="AA33" s="2"/>
    </row>
    <row r="34" spans="1:27">
      <c r="A34" s="20" t="s">
        <v>90</v>
      </c>
      <c r="B34" s="21" t="s">
        <v>23</v>
      </c>
      <c r="C34" s="21" t="s">
        <v>24</v>
      </c>
      <c r="D34" s="21" t="s">
        <v>25</v>
      </c>
      <c r="E34" s="21" t="s">
        <v>30</v>
      </c>
      <c r="F34" s="21" t="s">
        <v>48</v>
      </c>
      <c r="G34" s="21"/>
      <c r="H34" s="21"/>
      <c r="I34" s="21" t="s">
        <v>26</v>
      </c>
      <c r="J34" s="21" t="s">
        <v>27</v>
      </c>
      <c r="K34" s="22" t="s">
        <v>91</v>
      </c>
      <c r="L34" s="17">
        <v>250000000</v>
      </c>
      <c r="M34" s="17">
        <v>3465550</v>
      </c>
      <c r="N34" s="17">
        <v>216877262</v>
      </c>
      <c r="O34" s="17">
        <v>36588288</v>
      </c>
      <c r="P34" s="17">
        <v>0</v>
      </c>
      <c r="Q34" s="17">
        <v>22980377</v>
      </c>
      <c r="R34" s="17">
        <v>13607911</v>
      </c>
      <c r="S34" s="17">
        <v>21280377</v>
      </c>
      <c r="T34" s="16">
        <f t="shared" si="0"/>
        <v>0.58161718307235366</v>
      </c>
      <c r="U34" s="17">
        <v>3893917</v>
      </c>
      <c r="V34" s="16">
        <f t="shared" si="1"/>
        <v>0.10642523093728791</v>
      </c>
      <c r="W34" s="17">
        <v>3893917</v>
      </c>
      <c r="X34" s="1"/>
      <c r="Y34" s="1"/>
      <c r="Z34" s="1"/>
      <c r="AA34" s="1"/>
    </row>
    <row r="35" spans="1:27" ht="22.5">
      <c r="A35" s="20" t="s">
        <v>92</v>
      </c>
      <c r="B35" s="21" t="s">
        <v>23</v>
      </c>
      <c r="C35" s="21" t="s">
        <v>24</v>
      </c>
      <c r="D35" s="21" t="s">
        <v>25</v>
      </c>
      <c r="E35" s="21" t="s">
        <v>30</v>
      </c>
      <c r="F35" s="21" t="s">
        <v>54</v>
      </c>
      <c r="G35" s="21"/>
      <c r="H35" s="21"/>
      <c r="I35" s="21" t="s">
        <v>26</v>
      </c>
      <c r="J35" s="21" t="s">
        <v>27</v>
      </c>
      <c r="K35" s="22" t="s">
        <v>93</v>
      </c>
      <c r="L35" s="17">
        <v>9599507220</v>
      </c>
      <c r="M35" s="17">
        <v>216877262</v>
      </c>
      <c r="N35" s="17">
        <v>3003465550</v>
      </c>
      <c r="O35" s="17">
        <v>6812918932</v>
      </c>
      <c r="P35" s="17">
        <v>0</v>
      </c>
      <c r="Q35" s="17">
        <v>6730272791.7200003</v>
      </c>
      <c r="R35" s="17">
        <v>82646140.280000001</v>
      </c>
      <c r="S35" s="17">
        <v>6580078045.7200003</v>
      </c>
      <c r="T35" s="16">
        <f t="shared" si="0"/>
        <v>0.96582362294282476</v>
      </c>
      <c r="U35" s="17">
        <v>3224483288.29</v>
      </c>
      <c r="V35" s="16">
        <f t="shared" si="1"/>
        <v>0.47328954306864485</v>
      </c>
      <c r="W35" s="17">
        <v>2973850665.29</v>
      </c>
      <c r="X35" s="1"/>
      <c r="Y35" s="1"/>
      <c r="Z35" s="1"/>
      <c r="AA35" s="1"/>
    </row>
    <row r="36" spans="1:27" ht="22.5">
      <c r="A36" s="20" t="s">
        <v>92</v>
      </c>
      <c r="B36" s="21" t="s">
        <v>23</v>
      </c>
      <c r="C36" s="21" t="s">
        <v>24</v>
      </c>
      <c r="D36" s="21" t="s">
        <v>25</v>
      </c>
      <c r="E36" s="21" t="s">
        <v>30</v>
      </c>
      <c r="F36" s="21" t="s">
        <v>54</v>
      </c>
      <c r="G36" s="21"/>
      <c r="H36" s="21"/>
      <c r="I36" s="21" t="s">
        <v>57</v>
      </c>
      <c r="J36" s="21" t="s">
        <v>27</v>
      </c>
      <c r="K36" s="22" t="s">
        <v>93</v>
      </c>
      <c r="L36" s="17">
        <v>324180000</v>
      </c>
      <c r="M36" s="17">
        <v>0</v>
      </c>
      <c r="N36" s="17">
        <v>324180000</v>
      </c>
      <c r="O36" s="17">
        <v>0</v>
      </c>
      <c r="P36" s="17">
        <v>0</v>
      </c>
      <c r="Q36" s="17">
        <v>0</v>
      </c>
      <c r="R36" s="17">
        <v>0</v>
      </c>
      <c r="S36" s="17">
        <v>0</v>
      </c>
      <c r="T36" s="16">
        <v>0</v>
      </c>
      <c r="U36" s="17">
        <v>0</v>
      </c>
      <c r="V36" s="16">
        <v>0</v>
      </c>
      <c r="W36" s="17">
        <v>0</v>
      </c>
      <c r="X36" s="1"/>
      <c r="Y36" s="1"/>
      <c r="Z36" s="1"/>
      <c r="AA36" s="1"/>
    </row>
    <row r="37" spans="1:27" ht="22.5">
      <c r="A37" s="20" t="s">
        <v>92</v>
      </c>
      <c r="B37" s="21" t="s">
        <v>23</v>
      </c>
      <c r="C37" s="21" t="s">
        <v>24</v>
      </c>
      <c r="D37" s="21" t="s">
        <v>25</v>
      </c>
      <c r="E37" s="21" t="s">
        <v>30</v>
      </c>
      <c r="F37" s="21" t="s">
        <v>54</v>
      </c>
      <c r="G37" s="21"/>
      <c r="H37" s="21"/>
      <c r="I37" s="21" t="s">
        <v>57</v>
      </c>
      <c r="J37" s="21" t="s">
        <v>94</v>
      </c>
      <c r="K37" s="22" t="s">
        <v>93</v>
      </c>
      <c r="L37" s="17">
        <v>324180000</v>
      </c>
      <c r="M37" s="17">
        <v>0</v>
      </c>
      <c r="N37" s="17">
        <v>0</v>
      </c>
      <c r="O37" s="17">
        <v>324180000</v>
      </c>
      <c r="P37" s="17">
        <v>0</v>
      </c>
      <c r="Q37" s="17">
        <v>97990506</v>
      </c>
      <c r="R37" s="17">
        <v>226189494</v>
      </c>
      <c r="S37" s="17">
        <v>97990506</v>
      </c>
      <c r="T37" s="16">
        <f t="shared" si="0"/>
        <v>0.30227190449750141</v>
      </c>
      <c r="U37" s="17">
        <v>18917636</v>
      </c>
      <c r="V37" s="16">
        <f t="shared" si="1"/>
        <v>5.8355345795545688E-2</v>
      </c>
      <c r="W37" s="17">
        <v>18917636</v>
      </c>
      <c r="X37" s="1"/>
      <c r="Y37" s="1"/>
      <c r="Z37" s="1"/>
      <c r="AA37" s="1"/>
    </row>
    <row r="38" spans="1:27" s="3" customFormat="1" ht="21">
      <c r="A38" s="8" t="s">
        <v>300</v>
      </c>
      <c r="B38" s="5" t="s">
        <v>23</v>
      </c>
      <c r="C38" s="5" t="s">
        <v>24</v>
      </c>
      <c r="D38" s="5" t="s">
        <v>25</v>
      </c>
      <c r="E38" s="5" t="s">
        <v>30</v>
      </c>
      <c r="F38" s="5"/>
      <c r="G38" s="5"/>
      <c r="H38" s="5"/>
      <c r="I38" s="5" t="s">
        <v>26</v>
      </c>
      <c r="J38" s="5" t="s">
        <v>27</v>
      </c>
      <c r="K38" s="9" t="s">
        <v>301</v>
      </c>
      <c r="L38" s="23">
        <v>9849507220</v>
      </c>
      <c r="M38" s="23">
        <v>0</v>
      </c>
      <c r="N38" s="23">
        <v>3000000000</v>
      </c>
      <c r="O38" s="23">
        <v>6849507220</v>
      </c>
      <c r="P38" s="23">
        <v>0</v>
      </c>
      <c r="Q38" s="23">
        <v>6753253168.7200003</v>
      </c>
      <c r="R38" s="23">
        <v>96254051.280000001</v>
      </c>
      <c r="S38" s="23">
        <v>6601358422.7200003</v>
      </c>
      <c r="T38" s="18">
        <f t="shared" si="0"/>
        <v>0.9637712919616428</v>
      </c>
      <c r="U38" s="23">
        <v>3228377205.29</v>
      </c>
      <c r="V38" s="18">
        <f t="shared" si="1"/>
        <v>0.47132984922819016</v>
      </c>
      <c r="W38" s="23">
        <v>2977744582.29</v>
      </c>
      <c r="X38" s="2"/>
      <c r="Y38" s="2"/>
      <c r="Z38" s="2"/>
      <c r="AA38" s="2"/>
    </row>
    <row r="39" spans="1:27" s="3" customFormat="1" ht="21">
      <c r="A39" s="8" t="s">
        <v>300</v>
      </c>
      <c r="B39" s="5" t="s">
        <v>23</v>
      </c>
      <c r="C39" s="5" t="s">
        <v>24</v>
      </c>
      <c r="D39" s="5" t="s">
        <v>25</v>
      </c>
      <c r="E39" s="5" t="s">
        <v>30</v>
      </c>
      <c r="F39" s="5"/>
      <c r="G39" s="5"/>
      <c r="H39" s="5"/>
      <c r="I39" s="5" t="s">
        <v>57</v>
      </c>
      <c r="J39" s="5" t="s">
        <v>27</v>
      </c>
      <c r="K39" s="9" t="s">
        <v>301</v>
      </c>
      <c r="L39" s="23">
        <v>0</v>
      </c>
      <c r="M39" s="23">
        <v>324180000</v>
      </c>
      <c r="N39" s="23">
        <v>324180000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18">
        <v>0</v>
      </c>
      <c r="U39" s="23">
        <v>0</v>
      </c>
      <c r="V39" s="18">
        <v>0</v>
      </c>
      <c r="W39" s="23">
        <v>0</v>
      </c>
      <c r="X39" s="2"/>
      <c r="Y39" s="2"/>
      <c r="Z39" s="2"/>
      <c r="AA39" s="2"/>
    </row>
    <row r="40" spans="1:27" s="3" customFormat="1" ht="21">
      <c r="A40" s="8" t="s">
        <v>300</v>
      </c>
      <c r="B40" s="5" t="s">
        <v>23</v>
      </c>
      <c r="C40" s="5" t="s">
        <v>24</v>
      </c>
      <c r="D40" s="5" t="s">
        <v>25</v>
      </c>
      <c r="E40" s="5" t="s">
        <v>30</v>
      </c>
      <c r="F40" s="5"/>
      <c r="G40" s="5"/>
      <c r="H40" s="5"/>
      <c r="I40" s="5" t="s">
        <v>57</v>
      </c>
      <c r="J40" s="5" t="s">
        <v>94</v>
      </c>
      <c r="K40" s="9" t="s">
        <v>301</v>
      </c>
      <c r="L40" s="23">
        <v>0</v>
      </c>
      <c r="M40" s="23">
        <v>324180000</v>
      </c>
      <c r="N40" s="23">
        <v>0</v>
      </c>
      <c r="O40" s="23">
        <v>324180000</v>
      </c>
      <c r="P40" s="23">
        <v>0</v>
      </c>
      <c r="Q40" s="23">
        <v>97990506</v>
      </c>
      <c r="R40" s="23">
        <v>226189494</v>
      </c>
      <c r="S40" s="23">
        <v>97990506</v>
      </c>
      <c r="T40" s="18">
        <f t="shared" si="0"/>
        <v>0.30227190449750141</v>
      </c>
      <c r="U40" s="23">
        <v>18917636</v>
      </c>
      <c r="V40" s="18">
        <f t="shared" si="1"/>
        <v>5.8355345795545688E-2</v>
      </c>
      <c r="W40" s="23">
        <v>18917636</v>
      </c>
      <c r="X40" s="2"/>
      <c r="Y40" s="2"/>
      <c r="Z40" s="2"/>
      <c r="AA40" s="2"/>
    </row>
    <row r="41" spans="1:27" ht="22.5">
      <c r="A41" s="20" t="s">
        <v>95</v>
      </c>
      <c r="B41" s="21" t="s">
        <v>23</v>
      </c>
      <c r="C41" s="21" t="s">
        <v>24</v>
      </c>
      <c r="D41" s="21" t="s">
        <v>25</v>
      </c>
      <c r="E41" s="21" t="s">
        <v>38</v>
      </c>
      <c r="F41" s="21" t="s">
        <v>24</v>
      </c>
      <c r="G41" s="21" t="s">
        <v>24</v>
      </c>
      <c r="H41" s="21"/>
      <c r="I41" s="21" t="s">
        <v>26</v>
      </c>
      <c r="J41" s="21" t="s">
        <v>27</v>
      </c>
      <c r="K41" s="22" t="s">
        <v>96</v>
      </c>
      <c r="L41" s="17">
        <v>46766000000</v>
      </c>
      <c r="M41" s="17">
        <v>1594000000</v>
      </c>
      <c r="N41" s="17">
        <v>0</v>
      </c>
      <c r="O41" s="17">
        <v>48360000000</v>
      </c>
      <c r="P41" s="17">
        <v>0</v>
      </c>
      <c r="Q41" s="17">
        <v>39153929505</v>
      </c>
      <c r="R41" s="17">
        <v>9206070495</v>
      </c>
      <c r="S41" s="17">
        <v>39153476205</v>
      </c>
      <c r="T41" s="16">
        <f t="shared" si="0"/>
        <v>0.80962523169975187</v>
      </c>
      <c r="U41" s="17">
        <v>39153426205</v>
      </c>
      <c r="V41" s="16">
        <f t="shared" si="1"/>
        <v>0.80962419778742767</v>
      </c>
      <c r="W41" s="17">
        <v>38757845305</v>
      </c>
      <c r="X41" s="1"/>
      <c r="Y41" s="1"/>
      <c r="Z41" s="1"/>
      <c r="AA41" s="1"/>
    </row>
    <row r="42" spans="1:27" ht="22.5">
      <c r="A42" s="20" t="s">
        <v>97</v>
      </c>
      <c r="B42" s="21" t="s">
        <v>23</v>
      </c>
      <c r="C42" s="21" t="s">
        <v>24</v>
      </c>
      <c r="D42" s="21" t="s">
        <v>25</v>
      </c>
      <c r="E42" s="21" t="s">
        <v>38</v>
      </c>
      <c r="F42" s="21" t="s">
        <v>24</v>
      </c>
      <c r="G42" s="21" t="s">
        <v>30</v>
      </c>
      <c r="H42" s="21"/>
      <c r="I42" s="21" t="s">
        <v>26</v>
      </c>
      <c r="J42" s="21" t="s">
        <v>27</v>
      </c>
      <c r="K42" s="22" t="s">
        <v>98</v>
      </c>
      <c r="L42" s="17">
        <v>17542386237</v>
      </c>
      <c r="M42" s="17">
        <v>47491797856</v>
      </c>
      <c r="N42" s="17">
        <v>14687000000</v>
      </c>
      <c r="O42" s="17">
        <v>50347184093</v>
      </c>
      <c r="P42" s="17">
        <v>0</v>
      </c>
      <c r="Q42" s="17">
        <v>2197596275</v>
      </c>
      <c r="R42" s="17">
        <v>48149587818</v>
      </c>
      <c r="S42" s="17">
        <v>2034149914</v>
      </c>
      <c r="T42" s="16">
        <f t="shared" si="0"/>
        <v>4.040245647586907E-2</v>
      </c>
      <c r="U42" s="17">
        <v>2011820779</v>
      </c>
      <c r="V42" s="16">
        <f t="shared" si="1"/>
        <v>3.995895332068259E-2</v>
      </c>
      <c r="W42" s="17">
        <v>2009346036</v>
      </c>
      <c r="X42" s="1"/>
      <c r="Y42" s="1"/>
      <c r="Z42" s="1"/>
      <c r="AA42" s="1"/>
    </row>
    <row r="43" spans="1:27" ht="22.5">
      <c r="A43" s="20" t="s">
        <v>99</v>
      </c>
      <c r="B43" s="21" t="s">
        <v>23</v>
      </c>
      <c r="C43" s="21" t="s">
        <v>24</v>
      </c>
      <c r="D43" s="21" t="s">
        <v>25</v>
      </c>
      <c r="E43" s="21" t="s">
        <v>38</v>
      </c>
      <c r="F43" s="21" t="s">
        <v>24</v>
      </c>
      <c r="G43" s="21" t="s">
        <v>88</v>
      </c>
      <c r="H43" s="21"/>
      <c r="I43" s="21" t="s">
        <v>26</v>
      </c>
      <c r="J43" s="21" t="s">
        <v>27</v>
      </c>
      <c r="K43" s="22" t="s">
        <v>100</v>
      </c>
      <c r="L43" s="17">
        <v>42900000000</v>
      </c>
      <c r="M43" s="17">
        <v>3863000000</v>
      </c>
      <c r="N43" s="17">
        <v>0</v>
      </c>
      <c r="O43" s="17">
        <v>46763000000</v>
      </c>
      <c r="P43" s="17">
        <v>0</v>
      </c>
      <c r="Q43" s="17">
        <v>37654585399</v>
      </c>
      <c r="R43" s="17">
        <v>9108414601</v>
      </c>
      <c r="S43" s="17">
        <v>37654455943</v>
      </c>
      <c r="T43" s="16">
        <f t="shared" si="0"/>
        <v>0.80521899670679808</v>
      </c>
      <c r="U43" s="17">
        <v>37652189134</v>
      </c>
      <c r="V43" s="16">
        <f t="shared" si="1"/>
        <v>0.80517052229326602</v>
      </c>
      <c r="W43" s="17">
        <v>37348438584</v>
      </c>
      <c r="X43" s="1"/>
      <c r="Y43" s="1"/>
      <c r="Z43" s="1"/>
      <c r="AA43" s="1"/>
    </row>
    <row r="44" spans="1:27" ht="22.5">
      <c r="A44" s="20" t="s">
        <v>101</v>
      </c>
      <c r="B44" s="21" t="s">
        <v>23</v>
      </c>
      <c r="C44" s="21" t="s">
        <v>24</v>
      </c>
      <c r="D44" s="21" t="s">
        <v>25</v>
      </c>
      <c r="E44" s="21" t="s">
        <v>38</v>
      </c>
      <c r="F44" s="21" t="s">
        <v>24</v>
      </c>
      <c r="G44" s="21" t="s">
        <v>33</v>
      </c>
      <c r="H44" s="21"/>
      <c r="I44" s="21" t="s">
        <v>26</v>
      </c>
      <c r="J44" s="21" t="s">
        <v>27</v>
      </c>
      <c r="K44" s="22" t="s">
        <v>102</v>
      </c>
      <c r="L44" s="17">
        <v>128288000000</v>
      </c>
      <c r="M44" s="17">
        <v>15651000000</v>
      </c>
      <c r="N44" s="17">
        <v>5300000</v>
      </c>
      <c r="O44" s="17">
        <v>143933700000</v>
      </c>
      <c r="P44" s="17">
        <v>0</v>
      </c>
      <c r="Q44" s="17">
        <v>117039995557</v>
      </c>
      <c r="R44" s="17">
        <v>26893704443</v>
      </c>
      <c r="S44" s="17">
        <v>117037413819</v>
      </c>
      <c r="T44" s="16">
        <f t="shared" si="0"/>
        <v>0.8131341987248295</v>
      </c>
      <c r="U44" s="17">
        <v>116857755628</v>
      </c>
      <c r="V44" s="16">
        <f t="shared" si="1"/>
        <v>0.81188599770588821</v>
      </c>
      <c r="W44" s="17">
        <v>115595359369</v>
      </c>
      <c r="X44" s="1"/>
      <c r="Y44" s="1"/>
      <c r="Z44" s="1"/>
      <c r="AA44" s="1"/>
    </row>
    <row r="45" spans="1:27">
      <c r="A45" s="20" t="s">
        <v>103</v>
      </c>
      <c r="B45" s="21" t="s">
        <v>23</v>
      </c>
      <c r="C45" s="21" t="s">
        <v>24</v>
      </c>
      <c r="D45" s="21" t="s">
        <v>25</v>
      </c>
      <c r="E45" s="21" t="s">
        <v>38</v>
      </c>
      <c r="F45" s="21" t="s">
        <v>30</v>
      </c>
      <c r="G45" s="21" t="s">
        <v>30</v>
      </c>
      <c r="H45" s="21"/>
      <c r="I45" s="21" t="s">
        <v>26</v>
      </c>
      <c r="J45" s="21" t="s">
        <v>27</v>
      </c>
      <c r="K45" s="22" t="s">
        <v>104</v>
      </c>
      <c r="L45" s="17">
        <v>33483000000</v>
      </c>
      <c r="M45" s="17">
        <v>0</v>
      </c>
      <c r="N45" s="17">
        <v>535000000</v>
      </c>
      <c r="O45" s="17">
        <v>32948000000</v>
      </c>
      <c r="P45" s="17">
        <v>0</v>
      </c>
      <c r="Q45" s="17">
        <v>27359374549</v>
      </c>
      <c r="R45" s="17">
        <v>5588625451</v>
      </c>
      <c r="S45" s="17">
        <v>27359374549</v>
      </c>
      <c r="T45" s="16">
        <f t="shared" si="0"/>
        <v>0.83038043429039698</v>
      </c>
      <c r="U45" s="17">
        <v>27256971877</v>
      </c>
      <c r="V45" s="16">
        <f t="shared" si="1"/>
        <v>0.82727242554935054</v>
      </c>
      <c r="W45" s="17">
        <v>27172179219</v>
      </c>
      <c r="X45" s="1"/>
      <c r="Y45" s="1"/>
      <c r="Z45" s="1"/>
      <c r="AA45" s="1"/>
    </row>
    <row r="46" spans="1:27" ht="22.5">
      <c r="A46" s="20" t="s">
        <v>105</v>
      </c>
      <c r="B46" s="21" t="s">
        <v>23</v>
      </c>
      <c r="C46" s="21" t="s">
        <v>24</v>
      </c>
      <c r="D46" s="21" t="s">
        <v>25</v>
      </c>
      <c r="E46" s="21" t="s">
        <v>38</v>
      </c>
      <c r="F46" s="21" t="s">
        <v>30</v>
      </c>
      <c r="G46" s="21" t="s">
        <v>88</v>
      </c>
      <c r="H46" s="21"/>
      <c r="I46" s="21" t="s">
        <v>26</v>
      </c>
      <c r="J46" s="21" t="s">
        <v>27</v>
      </c>
      <c r="K46" s="22" t="s">
        <v>106</v>
      </c>
      <c r="L46" s="17">
        <v>220009000000</v>
      </c>
      <c r="M46" s="17">
        <v>27314000000</v>
      </c>
      <c r="N46" s="17">
        <v>6000000</v>
      </c>
      <c r="O46" s="17">
        <v>247317000000</v>
      </c>
      <c r="P46" s="17">
        <v>0</v>
      </c>
      <c r="Q46" s="17">
        <v>201492489326</v>
      </c>
      <c r="R46" s="17">
        <v>45824510674</v>
      </c>
      <c r="S46" s="17">
        <v>201486994791</v>
      </c>
      <c r="T46" s="16">
        <f t="shared" si="0"/>
        <v>0.81469124561190698</v>
      </c>
      <c r="U46" s="17">
        <v>201480868660</v>
      </c>
      <c r="V46" s="16">
        <f t="shared" si="1"/>
        <v>0.81466647525240887</v>
      </c>
      <c r="W46" s="17">
        <v>199377543769</v>
      </c>
      <c r="X46" s="1"/>
      <c r="Y46" s="1"/>
      <c r="Z46" s="1"/>
      <c r="AA46" s="1"/>
    </row>
    <row r="47" spans="1:27" ht="22.5">
      <c r="A47" s="20" t="s">
        <v>107</v>
      </c>
      <c r="B47" s="21" t="s">
        <v>23</v>
      </c>
      <c r="C47" s="21" t="s">
        <v>24</v>
      </c>
      <c r="D47" s="21" t="s">
        <v>25</v>
      </c>
      <c r="E47" s="21" t="s">
        <v>38</v>
      </c>
      <c r="F47" s="21" t="s">
        <v>30</v>
      </c>
      <c r="G47" s="21" t="s">
        <v>108</v>
      </c>
      <c r="H47" s="21"/>
      <c r="I47" s="21" t="s">
        <v>26</v>
      </c>
      <c r="J47" s="21" t="s">
        <v>27</v>
      </c>
      <c r="K47" s="22" t="s">
        <v>109</v>
      </c>
      <c r="L47" s="17">
        <v>462000000</v>
      </c>
      <c r="M47" s="17">
        <v>11300000</v>
      </c>
      <c r="N47" s="17">
        <v>1797856</v>
      </c>
      <c r="O47" s="17">
        <v>471502144</v>
      </c>
      <c r="P47" s="17">
        <v>0</v>
      </c>
      <c r="Q47" s="17">
        <v>319894770</v>
      </c>
      <c r="R47" s="17">
        <v>151607374</v>
      </c>
      <c r="S47" s="17">
        <v>319894770</v>
      </c>
      <c r="T47" s="16">
        <f t="shared" si="0"/>
        <v>0.67845878130301773</v>
      </c>
      <c r="U47" s="17">
        <v>319894770</v>
      </c>
      <c r="V47" s="16">
        <f t="shared" si="1"/>
        <v>0.67845878130301773</v>
      </c>
      <c r="W47" s="17">
        <v>319894770</v>
      </c>
      <c r="X47" s="1"/>
      <c r="Y47" s="1"/>
      <c r="Z47" s="1"/>
      <c r="AA47" s="1"/>
    </row>
    <row r="48" spans="1:27" ht="45">
      <c r="A48" s="20" t="s">
        <v>110</v>
      </c>
      <c r="B48" s="21" t="s">
        <v>23</v>
      </c>
      <c r="C48" s="21" t="s">
        <v>24</v>
      </c>
      <c r="D48" s="21" t="s">
        <v>25</v>
      </c>
      <c r="E48" s="21" t="s">
        <v>38</v>
      </c>
      <c r="F48" s="21" t="s">
        <v>30</v>
      </c>
      <c r="G48" s="21" t="s">
        <v>43</v>
      </c>
      <c r="H48" s="21"/>
      <c r="I48" s="21" t="s">
        <v>26</v>
      </c>
      <c r="J48" s="21" t="s">
        <v>27</v>
      </c>
      <c r="K48" s="22" t="s">
        <v>111</v>
      </c>
      <c r="L48" s="17">
        <v>98453000000</v>
      </c>
      <c r="M48" s="17">
        <v>9803000000</v>
      </c>
      <c r="N48" s="17">
        <v>0</v>
      </c>
      <c r="O48" s="17">
        <v>108256000000</v>
      </c>
      <c r="P48" s="17">
        <v>0</v>
      </c>
      <c r="Q48" s="17">
        <v>88003578096</v>
      </c>
      <c r="R48" s="17">
        <v>20252421904</v>
      </c>
      <c r="S48" s="17">
        <v>88002789396</v>
      </c>
      <c r="T48" s="16">
        <f t="shared" si="0"/>
        <v>0.81291373592225835</v>
      </c>
      <c r="U48" s="17">
        <v>87954214424</v>
      </c>
      <c r="V48" s="16">
        <f t="shared" si="1"/>
        <v>0.81246503125923741</v>
      </c>
      <c r="W48" s="17">
        <v>87001133424</v>
      </c>
      <c r="X48" s="1"/>
      <c r="Y48" s="1"/>
      <c r="Z48" s="1"/>
      <c r="AA48" s="1"/>
    </row>
    <row r="49" spans="1:27">
      <c r="A49" s="20" t="s">
        <v>112</v>
      </c>
      <c r="B49" s="21" t="s">
        <v>23</v>
      </c>
      <c r="C49" s="21" t="s">
        <v>24</v>
      </c>
      <c r="D49" s="21" t="s">
        <v>25</v>
      </c>
      <c r="E49" s="21" t="s">
        <v>38</v>
      </c>
      <c r="F49" s="21" t="s">
        <v>108</v>
      </c>
      <c r="G49" s="21"/>
      <c r="H49" s="21"/>
      <c r="I49" s="21" t="s">
        <v>26</v>
      </c>
      <c r="J49" s="21" t="s">
        <v>27</v>
      </c>
      <c r="K49" s="22" t="s">
        <v>113</v>
      </c>
      <c r="L49" s="17">
        <v>35059000000</v>
      </c>
      <c r="M49" s="17">
        <v>1241000000</v>
      </c>
      <c r="N49" s="17">
        <v>0</v>
      </c>
      <c r="O49" s="17">
        <v>36300000000</v>
      </c>
      <c r="P49" s="17">
        <v>0</v>
      </c>
      <c r="Q49" s="17">
        <v>29378227537</v>
      </c>
      <c r="R49" s="17">
        <v>6921772463</v>
      </c>
      <c r="S49" s="17">
        <v>29377887537</v>
      </c>
      <c r="T49" s="16">
        <f t="shared" si="0"/>
        <v>0.80930819661157027</v>
      </c>
      <c r="U49" s="17">
        <v>29377887537</v>
      </c>
      <c r="V49" s="16">
        <f t="shared" si="1"/>
        <v>0.80930819661157027</v>
      </c>
      <c r="W49" s="17">
        <v>29080817237</v>
      </c>
      <c r="X49" s="1"/>
      <c r="Y49" s="1"/>
      <c r="Z49" s="1"/>
      <c r="AA49" s="1"/>
    </row>
    <row r="50" spans="1:27">
      <c r="A50" s="20" t="s">
        <v>114</v>
      </c>
      <c r="B50" s="21" t="s">
        <v>23</v>
      </c>
      <c r="C50" s="21" t="s">
        <v>24</v>
      </c>
      <c r="D50" s="21" t="s">
        <v>25</v>
      </c>
      <c r="E50" s="21" t="s">
        <v>38</v>
      </c>
      <c r="F50" s="21" t="s">
        <v>43</v>
      </c>
      <c r="G50" s="21"/>
      <c r="H50" s="21"/>
      <c r="I50" s="21" t="s">
        <v>26</v>
      </c>
      <c r="J50" s="21" t="s">
        <v>27</v>
      </c>
      <c r="K50" s="22" t="s">
        <v>115</v>
      </c>
      <c r="L50" s="17">
        <v>6189000000</v>
      </c>
      <c r="M50" s="17">
        <v>22000000</v>
      </c>
      <c r="N50" s="17">
        <v>0</v>
      </c>
      <c r="O50" s="17">
        <v>6211000000</v>
      </c>
      <c r="P50" s="17">
        <v>0</v>
      </c>
      <c r="Q50" s="17">
        <v>4913325402</v>
      </c>
      <c r="R50" s="17">
        <v>1297674598</v>
      </c>
      <c r="S50" s="17">
        <v>4913268702</v>
      </c>
      <c r="T50" s="16">
        <f t="shared" si="0"/>
        <v>0.79105920173885047</v>
      </c>
      <c r="U50" s="17">
        <v>4913268702</v>
      </c>
      <c r="V50" s="16">
        <f t="shared" si="1"/>
        <v>0.79105920173885047</v>
      </c>
      <c r="W50" s="17">
        <v>4863604102</v>
      </c>
      <c r="X50" s="1"/>
      <c r="Y50" s="1"/>
      <c r="Z50" s="1"/>
      <c r="AA50" s="1"/>
    </row>
    <row r="51" spans="1:27">
      <c r="A51" s="20" t="s">
        <v>116</v>
      </c>
      <c r="B51" s="21" t="s">
        <v>23</v>
      </c>
      <c r="C51" s="21" t="s">
        <v>24</v>
      </c>
      <c r="D51" s="21" t="s">
        <v>25</v>
      </c>
      <c r="E51" s="21" t="s">
        <v>38</v>
      </c>
      <c r="F51" s="21" t="s">
        <v>117</v>
      </c>
      <c r="G51" s="21"/>
      <c r="H51" s="21"/>
      <c r="I51" s="21" t="s">
        <v>26</v>
      </c>
      <c r="J51" s="21" t="s">
        <v>27</v>
      </c>
      <c r="K51" s="22" t="s">
        <v>118</v>
      </c>
      <c r="L51" s="17">
        <v>6189000000</v>
      </c>
      <c r="M51" s="17">
        <v>22000000</v>
      </c>
      <c r="N51" s="17">
        <v>0</v>
      </c>
      <c r="O51" s="17">
        <v>6211000000</v>
      </c>
      <c r="P51" s="17">
        <v>0</v>
      </c>
      <c r="Q51" s="17">
        <v>4904881870</v>
      </c>
      <c r="R51" s="17">
        <v>1306118130</v>
      </c>
      <c r="S51" s="17">
        <v>4904825170</v>
      </c>
      <c r="T51" s="16">
        <f t="shared" si="0"/>
        <v>0.78969975366285627</v>
      </c>
      <c r="U51" s="17">
        <v>4904825170</v>
      </c>
      <c r="V51" s="16">
        <f t="shared" si="1"/>
        <v>0.78969975366285627</v>
      </c>
      <c r="W51" s="17">
        <v>4855160570</v>
      </c>
      <c r="X51" s="1"/>
      <c r="Y51" s="1"/>
      <c r="Z51" s="1"/>
      <c r="AA51" s="1"/>
    </row>
    <row r="52" spans="1:27" ht="33.75">
      <c r="A52" s="20" t="s">
        <v>119</v>
      </c>
      <c r="B52" s="21" t="s">
        <v>23</v>
      </c>
      <c r="C52" s="21" t="s">
        <v>24</v>
      </c>
      <c r="D52" s="21" t="s">
        <v>25</v>
      </c>
      <c r="E52" s="21" t="s">
        <v>38</v>
      </c>
      <c r="F52" s="21" t="s">
        <v>87</v>
      </c>
      <c r="G52" s="21"/>
      <c r="H52" s="21"/>
      <c r="I52" s="21" t="s">
        <v>26</v>
      </c>
      <c r="J52" s="21" t="s">
        <v>27</v>
      </c>
      <c r="K52" s="22" t="s">
        <v>120</v>
      </c>
      <c r="L52" s="17">
        <v>11981000000</v>
      </c>
      <c r="M52" s="17">
        <v>222000000</v>
      </c>
      <c r="N52" s="17">
        <v>0</v>
      </c>
      <c r="O52" s="17">
        <v>12203000000</v>
      </c>
      <c r="P52" s="17">
        <v>0</v>
      </c>
      <c r="Q52" s="17">
        <v>9794941484</v>
      </c>
      <c r="R52" s="17">
        <v>2408058516</v>
      </c>
      <c r="S52" s="17">
        <v>9794828084</v>
      </c>
      <c r="T52" s="16">
        <f t="shared" si="0"/>
        <v>0.80265738621650418</v>
      </c>
      <c r="U52" s="17">
        <v>9794828084</v>
      </c>
      <c r="V52" s="16">
        <f t="shared" si="1"/>
        <v>0.80265738621650418</v>
      </c>
      <c r="W52" s="17">
        <v>9695657784</v>
      </c>
      <c r="X52" s="1"/>
      <c r="Y52" s="1"/>
      <c r="Z52" s="1"/>
      <c r="AA52" s="1"/>
    </row>
    <row r="53" spans="1:27" s="3" customFormat="1" ht="31.5">
      <c r="A53" s="8" t="s">
        <v>302</v>
      </c>
      <c r="B53" s="5" t="s">
        <v>23</v>
      </c>
      <c r="C53" s="5" t="s">
        <v>24</v>
      </c>
      <c r="D53" s="5" t="s">
        <v>25</v>
      </c>
      <c r="E53" s="5" t="s">
        <v>38</v>
      </c>
      <c r="F53" s="5"/>
      <c r="G53" s="5"/>
      <c r="H53" s="5"/>
      <c r="I53" s="5" t="s">
        <v>26</v>
      </c>
      <c r="J53" s="5" t="s">
        <v>27</v>
      </c>
      <c r="K53" s="9" t="s">
        <v>303</v>
      </c>
      <c r="L53" s="23">
        <v>647321386237</v>
      </c>
      <c r="M53" s="23">
        <v>92000000000</v>
      </c>
      <c r="N53" s="23">
        <v>0</v>
      </c>
      <c r="O53" s="23">
        <v>739321386237</v>
      </c>
      <c r="P53" s="23">
        <v>0</v>
      </c>
      <c r="Q53" s="23">
        <v>562212819770</v>
      </c>
      <c r="R53" s="23">
        <v>177108566467</v>
      </c>
      <c r="S53" s="23">
        <v>562039358880</v>
      </c>
      <c r="T53" s="18">
        <f t="shared" si="0"/>
        <v>0.76020979420150347</v>
      </c>
      <c r="U53" s="23">
        <v>561677950970</v>
      </c>
      <c r="V53" s="18">
        <f t="shared" si="1"/>
        <v>0.75972095684777896</v>
      </c>
      <c r="W53" s="23">
        <v>556076980169</v>
      </c>
      <c r="X53" s="2"/>
      <c r="Y53" s="2"/>
      <c r="Z53" s="2"/>
      <c r="AA53" s="2"/>
    </row>
    <row r="54" spans="1:27" s="3" customFormat="1" ht="24.95" customHeight="1">
      <c r="A54" s="29" t="s">
        <v>404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10">
        <f>SUM(L53,L40,L39,L38,L33,L32,L30,L29,L11,L9)</f>
        <v>2472312258577</v>
      </c>
      <c r="M54" s="10">
        <f t="shared" ref="M54:W54" si="2">SUM(M53,M40,M39,M38,M33,M32,M30,M29,M11,M9)</f>
        <v>402648360000</v>
      </c>
      <c r="N54" s="10">
        <f t="shared" si="2"/>
        <v>207324180000</v>
      </c>
      <c r="O54" s="10">
        <f t="shared" si="2"/>
        <v>2667636438577</v>
      </c>
      <c r="P54" s="10">
        <f t="shared" si="2"/>
        <v>0</v>
      </c>
      <c r="Q54" s="10">
        <f t="shared" si="2"/>
        <v>2139013184430.6201</v>
      </c>
      <c r="R54" s="10">
        <f t="shared" si="2"/>
        <v>528623254146.38</v>
      </c>
      <c r="S54" s="10">
        <f t="shared" si="2"/>
        <v>2138663962801.6201</v>
      </c>
      <c r="T54" s="19">
        <f t="shared" si="0"/>
        <v>0.80170743354459872</v>
      </c>
      <c r="U54" s="10">
        <f t="shared" si="2"/>
        <v>2134698979486.1899</v>
      </c>
      <c r="V54" s="19">
        <f t="shared" si="1"/>
        <v>0.80022110532607083</v>
      </c>
      <c r="W54" s="10">
        <f t="shared" si="2"/>
        <v>2128839998892.1899</v>
      </c>
      <c r="X54" s="2"/>
      <c r="Y54" s="2"/>
      <c r="Z54" s="2"/>
      <c r="AA54" s="2"/>
    </row>
    <row r="55" spans="1:27">
      <c r="A55" s="20" t="s">
        <v>121</v>
      </c>
      <c r="B55" s="21" t="s">
        <v>23</v>
      </c>
      <c r="C55" s="21" t="s">
        <v>30</v>
      </c>
      <c r="D55" s="21" t="s">
        <v>25</v>
      </c>
      <c r="E55" s="21" t="s">
        <v>88</v>
      </c>
      <c r="F55" s="21" t="s">
        <v>122</v>
      </c>
      <c r="G55" s="21" t="s">
        <v>30</v>
      </c>
      <c r="H55" s="21"/>
      <c r="I55" s="21" t="s">
        <v>26</v>
      </c>
      <c r="J55" s="21" t="s">
        <v>27</v>
      </c>
      <c r="K55" s="22" t="s">
        <v>123</v>
      </c>
      <c r="L55" s="17">
        <v>419667324</v>
      </c>
      <c r="M55" s="17">
        <v>70023597</v>
      </c>
      <c r="N55" s="17">
        <v>32516863</v>
      </c>
      <c r="O55" s="17">
        <v>457174058</v>
      </c>
      <c r="P55" s="17">
        <v>0</v>
      </c>
      <c r="Q55" s="17">
        <v>404720268</v>
      </c>
      <c r="R55" s="17">
        <v>52453790</v>
      </c>
      <c r="S55" s="17">
        <v>328362673</v>
      </c>
      <c r="T55" s="16">
        <f t="shared" si="0"/>
        <v>0.71824432566556518</v>
      </c>
      <c r="U55" s="17">
        <v>323619888</v>
      </c>
      <c r="V55" s="16">
        <f t="shared" si="1"/>
        <v>0.70787019153217134</v>
      </c>
      <c r="W55" s="17">
        <v>302718019</v>
      </c>
      <c r="X55" s="1"/>
      <c r="Y55" s="1"/>
      <c r="Z55" s="1"/>
      <c r="AA55" s="1"/>
    </row>
    <row r="56" spans="1:27">
      <c r="A56" s="20" t="s">
        <v>124</v>
      </c>
      <c r="B56" s="21" t="s">
        <v>23</v>
      </c>
      <c r="C56" s="21" t="s">
        <v>30</v>
      </c>
      <c r="D56" s="21" t="s">
        <v>25</v>
      </c>
      <c r="E56" s="21" t="s">
        <v>88</v>
      </c>
      <c r="F56" s="21" t="s">
        <v>122</v>
      </c>
      <c r="G56" s="21" t="s">
        <v>88</v>
      </c>
      <c r="H56" s="21"/>
      <c r="I56" s="21" t="s">
        <v>26</v>
      </c>
      <c r="J56" s="21" t="s">
        <v>27</v>
      </c>
      <c r="K56" s="22" t="s">
        <v>125</v>
      </c>
      <c r="L56" s="17">
        <v>3451300657</v>
      </c>
      <c r="M56" s="17">
        <v>5150298</v>
      </c>
      <c r="N56" s="17">
        <v>1266105382</v>
      </c>
      <c r="O56" s="17">
        <v>2190345573</v>
      </c>
      <c r="P56" s="17">
        <v>0</v>
      </c>
      <c r="Q56" s="17">
        <v>2105011300</v>
      </c>
      <c r="R56" s="17">
        <v>85334273</v>
      </c>
      <c r="S56" s="17">
        <v>2095215671</v>
      </c>
      <c r="T56" s="16">
        <f t="shared" si="0"/>
        <v>0.95656854189007923</v>
      </c>
      <c r="U56" s="17">
        <v>2095215671</v>
      </c>
      <c r="V56" s="16">
        <f t="shared" si="1"/>
        <v>0.95656854189007923</v>
      </c>
      <c r="W56" s="17">
        <v>1859316326</v>
      </c>
      <c r="X56" s="1"/>
      <c r="Y56" s="1"/>
      <c r="Z56" s="1"/>
      <c r="AA56" s="1"/>
    </row>
    <row r="57" spans="1:27">
      <c r="A57" s="20" t="s">
        <v>126</v>
      </c>
      <c r="B57" s="21" t="s">
        <v>23</v>
      </c>
      <c r="C57" s="21" t="s">
        <v>30</v>
      </c>
      <c r="D57" s="21" t="s">
        <v>25</v>
      </c>
      <c r="E57" s="21" t="s">
        <v>88</v>
      </c>
      <c r="F57" s="21" t="s">
        <v>122</v>
      </c>
      <c r="G57" s="21" t="s">
        <v>38</v>
      </c>
      <c r="H57" s="21"/>
      <c r="I57" s="21" t="s">
        <v>26</v>
      </c>
      <c r="J57" s="21" t="s">
        <v>27</v>
      </c>
      <c r="K57" s="22" t="s">
        <v>127</v>
      </c>
      <c r="L57" s="17">
        <v>0</v>
      </c>
      <c r="M57" s="17">
        <v>38169000</v>
      </c>
      <c r="N57" s="17">
        <v>0</v>
      </c>
      <c r="O57" s="17">
        <v>38169000</v>
      </c>
      <c r="P57" s="17">
        <v>0</v>
      </c>
      <c r="Q57" s="17">
        <v>38169000</v>
      </c>
      <c r="R57" s="17">
        <v>0</v>
      </c>
      <c r="S57" s="17">
        <v>31440000</v>
      </c>
      <c r="T57" s="16">
        <f t="shared" si="0"/>
        <v>0.82370510099819227</v>
      </c>
      <c r="U57" s="17">
        <v>31440000</v>
      </c>
      <c r="V57" s="16">
        <f t="shared" si="1"/>
        <v>0.82370510099819227</v>
      </c>
      <c r="W57" s="17">
        <v>31440000</v>
      </c>
      <c r="X57" s="1"/>
      <c r="Y57" s="1"/>
      <c r="Z57" s="1"/>
      <c r="AA57" s="1"/>
    </row>
    <row r="58" spans="1:27">
      <c r="A58" s="20" t="s">
        <v>128</v>
      </c>
      <c r="B58" s="21" t="s">
        <v>23</v>
      </c>
      <c r="C58" s="21" t="s">
        <v>30</v>
      </c>
      <c r="D58" s="21" t="s">
        <v>25</v>
      </c>
      <c r="E58" s="21" t="s">
        <v>88</v>
      </c>
      <c r="F58" s="21" t="s">
        <v>122</v>
      </c>
      <c r="G58" s="21" t="s">
        <v>117</v>
      </c>
      <c r="H58" s="21"/>
      <c r="I58" s="21" t="s">
        <v>26</v>
      </c>
      <c r="J58" s="21" t="s">
        <v>27</v>
      </c>
      <c r="K58" s="22" t="s">
        <v>129</v>
      </c>
      <c r="L58" s="17">
        <v>128419</v>
      </c>
      <c r="M58" s="17">
        <v>0</v>
      </c>
      <c r="N58" s="17">
        <v>0</v>
      </c>
      <c r="O58" s="17">
        <v>128419</v>
      </c>
      <c r="P58" s="17">
        <v>0</v>
      </c>
      <c r="Q58" s="17">
        <v>100000</v>
      </c>
      <c r="R58" s="17">
        <v>28419</v>
      </c>
      <c r="S58" s="17">
        <v>100000</v>
      </c>
      <c r="T58" s="16">
        <f t="shared" si="0"/>
        <v>0.77870097104011093</v>
      </c>
      <c r="U58" s="17">
        <v>100000</v>
      </c>
      <c r="V58" s="16">
        <f t="shared" si="1"/>
        <v>0.77870097104011093</v>
      </c>
      <c r="W58" s="17">
        <v>100000</v>
      </c>
      <c r="X58" s="1"/>
      <c r="Y58" s="1"/>
      <c r="Z58" s="1"/>
      <c r="AA58" s="1"/>
    </row>
    <row r="59" spans="1:27">
      <c r="A59" s="20" t="s">
        <v>130</v>
      </c>
      <c r="B59" s="21" t="s">
        <v>23</v>
      </c>
      <c r="C59" s="21" t="s">
        <v>30</v>
      </c>
      <c r="D59" s="21" t="s">
        <v>25</v>
      </c>
      <c r="E59" s="21" t="s">
        <v>88</v>
      </c>
      <c r="F59" s="21" t="s">
        <v>122</v>
      </c>
      <c r="G59" s="21" t="s">
        <v>60</v>
      </c>
      <c r="H59" s="21"/>
      <c r="I59" s="21" t="s">
        <v>26</v>
      </c>
      <c r="J59" s="21" t="s">
        <v>27</v>
      </c>
      <c r="K59" s="22" t="s">
        <v>131</v>
      </c>
      <c r="L59" s="17">
        <v>21000000</v>
      </c>
      <c r="M59" s="17">
        <v>0</v>
      </c>
      <c r="N59" s="17">
        <v>19000000</v>
      </c>
      <c r="O59" s="17">
        <v>2000000</v>
      </c>
      <c r="P59" s="17">
        <v>0</v>
      </c>
      <c r="Q59" s="17">
        <v>0</v>
      </c>
      <c r="R59" s="17">
        <v>2000000</v>
      </c>
      <c r="S59" s="17">
        <v>0</v>
      </c>
      <c r="T59" s="16">
        <f t="shared" si="0"/>
        <v>0</v>
      </c>
      <c r="U59" s="17">
        <v>0</v>
      </c>
      <c r="V59" s="16">
        <f t="shared" si="1"/>
        <v>0</v>
      </c>
      <c r="W59" s="17">
        <v>0</v>
      </c>
      <c r="X59" s="1"/>
      <c r="Y59" s="1"/>
      <c r="Z59" s="1"/>
      <c r="AA59" s="1"/>
    </row>
    <row r="60" spans="1:27">
      <c r="A60" s="20" t="s">
        <v>132</v>
      </c>
      <c r="B60" s="21" t="s">
        <v>23</v>
      </c>
      <c r="C60" s="21" t="s">
        <v>30</v>
      </c>
      <c r="D60" s="21" t="s">
        <v>25</v>
      </c>
      <c r="E60" s="21" t="s">
        <v>88</v>
      </c>
      <c r="F60" s="21" t="s">
        <v>122</v>
      </c>
      <c r="G60" s="21" t="s">
        <v>133</v>
      </c>
      <c r="H60" s="21"/>
      <c r="I60" s="21" t="s">
        <v>26</v>
      </c>
      <c r="J60" s="21" t="s">
        <v>27</v>
      </c>
      <c r="K60" s="22" t="s">
        <v>134</v>
      </c>
      <c r="L60" s="17">
        <v>12723600</v>
      </c>
      <c r="M60" s="17">
        <v>8153806</v>
      </c>
      <c r="N60" s="17">
        <v>2500400</v>
      </c>
      <c r="O60" s="17">
        <v>18377006</v>
      </c>
      <c r="P60" s="17">
        <v>0</v>
      </c>
      <c r="Q60" s="17">
        <v>15562856</v>
      </c>
      <c r="R60" s="17">
        <v>2814150</v>
      </c>
      <c r="S60" s="17">
        <v>12240700</v>
      </c>
      <c r="T60" s="16">
        <f t="shared" si="0"/>
        <v>0.66608782736426164</v>
      </c>
      <c r="U60" s="17">
        <v>12051000</v>
      </c>
      <c r="V60" s="16">
        <f t="shared" si="1"/>
        <v>0.6557651447684133</v>
      </c>
      <c r="W60" s="17">
        <v>12051000</v>
      </c>
      <c r="X60" s="1"/>
      <c r="Y60" s="1"/>
      <c r="Z60" s="1"/>
      <c r="AA60" s="1"/>
    </row>
    <row r="61" spans="1:27">
      <c r="A61" s="20" t="s">
        <v>135</v>
      </c>
      <c r="B61" s="21" t="s">
        <v>23</v>
      </c>
      <c r="C61" s="21" t="s">
        <v>30</v>
      </c>
      <c r="D61" s="21" t="s">
        <v>25</v>
      </c>
      <c r="E61" s="21" t="s">
        <v>88</v>
      </c>
      <c r="F61" s="21" t="s">
        <v>136</v>
      </c>
      <c r="G61" s="21" t="s">
        <v>24</v>
      </c>
      <c r="H61" s="21"/>
      <c r="I61" s="21" t="s">
        <v>26</v>
      </c>
      <c r="J61" s="21" t="s">
        <v>27</v>
      </c>
      <c r="K61" s="22" t="s">
        <v>137</v>
      </c>
      <c r="L61" s="17">
        <v>3000000</v>
      </c>
      <c r="M61" s="17">
        <v>29127547</v>
      </c>
      <c r="N61" s="17">
        <v>0</v>
      </c>
      <c r="O61" s="17">
        <v>32127547</v>
      </c>
      <c r="P61" s="17">
        <v>0</v>
      </c>
      <c r="Q61" s="17">
        <v>31299843</v>
      </c>
      <c r="R61" s="17">
        <v>827704</v>
      </c>
      <c r="S61" s="17">
        <v>23735394</v>
      </c>
      <c r="T61" s="16">
        <f t="shared" si="0"/>
        <v>0.73878637544285597</v>
      </c>
      <c r="U61" s="17">
        <v>23735394</v>
      </c>
      <c r="V61" s="16">
        <f t="shared" si="1"/>
        <v>0.73878637544285597</v>
      </c>
      <c r="W61" s="17">
        <v>23735394</v>
      </c>
      <c r="X61" s="1"/>
      <c r="Y61" s="1"/>
      <c r="Z61" s="1"/>
      <c r="AA61" s="1"/>
    </row>
    <row r="62" spans="1:27">
      <c r="A62" s="20" t="s">
        <v>138</v>
      </c>
      <c r="B62" s="21" t="s">
        <v>23</v>
      </c>
      <c r="C62" s="21" t="s">
        <v>30</v>
      </c>
      <c r="D62" s="21" t="s">
        <v>25</v>
      </c>
      <c r="E62" s="21" t="s">
        <v>88</v>
      </c>
      <c r="F62" s="21" t="s">
        <v>136</v>
      </c>
      <c r="G62" s="21" t="s">
        <v>30</v>
      </c>
      <c r="H62" s="21"/>
      <c r="I62" s="21" t="s">
        <v>26</v>
      </c>
      <c r="J62" s="21" t="s">
        <v>27</v>
      </c>
      <c r="K62" s="22" t="s">
        <v>139</v>
      </c>
      <c r="L62" s="17">
        <v>500000</v>
      </c>
      <c r="M62" s="17">
        <v>152761397</v>
      </c>
      <c r="N62" s="17">
        <v>33263000</v>
      </c>
      <c r="O62" s="17">
        <v>119998397</v>
      </c>
      <c r="P62" s="17">
        <v>0</v>
      </c>
      <c r="Q62" s="17">
        <v>119998397</v>
      </c>
      <c r="R62" s="17">
        <v>0</v>
      </c>
      <c r="S62" s="17">
        <v>119998397</v>
      </c>
      <c r="T62" s="16">
        <f t="shared" si="0"/>
        <v>1</v>
      </c>
      <c r="U62" s="17">
        <v>119998397</v>
      </c>
      <c r="V62" s="16">
        <f t="shared" si="1"/>
        <v>1</v>
      </c>
      <c r="W62" s="17">
        <v>119998397</v>
      </c>
      <c r="X62" s="1"/>
      <c r="Y62" s="1"/>
      <c r="Z62" s="1"/>
      <c r="AA62" s="1"/>
    </row>
    <row r="63" spans="1:27" s="3" customFormat="1" ht="21">
      <c r="A63" s="8" t="s">
        <v>304</v>
      </c>
      <c r="B63" s="5" t="s">
        <v>23</v>
      </c>
      <c r="C63" s="5" t="s">
        <v>30</v>
      </c>
      <c r="D63" s="5" t="s">
        <v>25</v>
      </c>
      <c r="E63" s="5" t="s">
        <v>88</v>
      </c>
      <c r="F63" s="5"/>
      <c r="G63" s="5"/>
      <c r="H63" s="5"/>
      <c r="I63" s="5" t="s">
        <v>26</v>
      </c>
      <c r="J63" s="5" t="s">
        <v>27</v>
      </c>
      <c r="K63" s="9" t="s">
        <v>305</v>
      </c>
      <c r="L63" s="23">
        <v>3908320000</v>
      </c>
      <c r="M63" s="23">
        <v>0</v>
      </c>
      <c r="N63" s="23">
        <v>1050000000</v>
      </c>
      <c r="O63" s="23">
        <v>2858320000</v>
      </c>
      <c r="P63" s="23">
        <v>0</v>
      </c>
      <c r="Q63" s="23">
        <v>2714861664</v>
      </c>
      <c r="R63" s="23">
        <v>143458336</v>
      </c>
      <c r="S63" s="23">
        <v>2611092835</v>
      </c>
      <c r="T63" s="18">
        <f t="shared" si="0"/>
        <v>0.91350612772537709</v>
      </c>
      <c r="U63" s="23">
        <v>2606160350</v>
      </c>
      <c r="V63" s="18">
        <f t="shared" si="1"/>
        <v>0.91178046894679388</v>
      </c>
      <c r="W63" s="23">
        <v>2349359136</v>
      </c>
      <c r="X63" s="2"/>
      <c r="Y63" s="2"/>
      <c r="Z63" s="2"/>
      <c r="AA63" s="2"/>
    </row>
    <row r="64" spans="1:27">
      <c r="A64" s="20" t="s">
        <v>140</v>
      </c>
      <c r="B64" s="21" t="s">
        <v>23</v>
      </c>
      <c r="C64" s="21" t="s">
        <v>30</v>
      </c>
      <c r="D64" s="21" t="s">
        <v>25</v>
      </c>
      <c r="E64" s="21" t="s">
        <v>33</v>
      </c>
      <c r="F64" s="21" t="s">
        <v>24</v>
      </c>
      <c r="G64" s="21" t="s">
        <v>88</v>
      </c>
      <c r="H64" s="21"/>
      <c r="I64" s="21" t="s">
        <v>26</v>
      </c>
      <c r="J64" s="21" t="s">
        <v>27</v>
      </c>
      <c r="K64" s="22" t="s">
        <v>141</v>
      </c>
      <c r="L64" s="17">
        <v>61890908</v>
      </c>
      <c r="M64" s="17">
        <v>1594436</v>
      </c>
      <c r="N64" s="17">
        <v>61890908</v>
      </c>
      <c r="O64" s="17">
        <v>1594436</v>
      </c>
      <c r="P64" s="17">
        <v>0</v>
      </c>
      <c r="Q64" s="17">
        <v>1594436</v>
      </c>
      <c r="R64" s="17">
        <v>0</v>
      </c>
      <c r="S64" s="17">
        <v>1594436</v>
      </c>
      <c r="T64" s="16">
        <f t="shared" si="0"/>
        <v>1</v>
      </c>
      <c r="U64" s="17">
        <v>98000</v>
      </c>
      <c r="V64" s="16">
        <f t="shared" si="1"/>
        <v>6.1463740156393859E-2</v>
      </c>
      <c r="W64" s="17">
        <v>98000</v>
      </c>
      <c r="X64" s="1"/>
      <c r="Y64" s="1"/>
      <c r="Z64" s="1"/>
      <c r="AA64" s="1"/>
    </row>
    <row r="65" spans="1:27">
      <c r="A65" s="20" t="s">
        <v>142</v>
      </c>
      <c r="B65" s="21" t="s">
        <v>23</v>
      </c>
      <c r="C65" s="21" t="s">
        <v>30</v>
      </c>
      <c r="D65" s="21" t="s">
        <v>25</v>
      </c>
      <c r="E65" s="21" t="s">
        <v>33</v>
      </c>
      <c r="F65" s="21" t="s">
        <v>24</v>
      </c>
      <c r="G65" s="21" t="s">
        <v>33</v>
      </c>
      <c r="H65" s="21"/>
      <c r="I65" s="21" t="s">
        <v>26</v>
      </c>
      <c r="J65" s="21" t="s">
        <v>27</v>
      </c>
      <c r="K65" s="22" t="s">
        <v>143</v>
      </c>
      <c r="L65" s="17">
        <v>403618520</v>
      </c>
      <c r="M65" s="17">
        <v>514561665</v>
      </c>
      <c r="N65" s="17">
        <v>313072051</v>
      </c>
      <c r="O65" s="17">
        <v>605108134</v>
      </c>
      <c r="P65" s="17">
        <v>0</v>
      </c>
      <c r="Q65" s="17">
        <v>602222134</v>
      </c>
      <c r="R65" s="17">
        <v>2886000</v>
      </c>
      <c r="S65" s="17">
        <v>595746145</v>
      </c>
      <c r="T65" s="16">
        <f t="shared" si="0"/>
        <v>0.98452840331510072</v>
      </c>
      <c r="U65" s="17">
        <v>14162668</v>
      </c>
      <c r="V65" s="16">
        <f t="shared" si="1"/>
        <v>2.3405185295360779E-2</v>
      </c>
      <c r="W65" s="17">
        <v>14162668</v>
      </c>
      <c r="X65" s="1"/>
      <c r="Y65" s="1"/>
      <c r="Z65" s="1"/>
      <c r="AA65" s="1"/>
    </row>
    <row r="66" spans="1:27">
      <c r="A66" s="20" t="s">
        <v>142</v>
      </c>
      <c r="B66" s="21" t="s">
        <v>23</v>
      </c>
      <c r="C66" s="21" t="s">
        <v>30</v>
      </c>
      <c r="D66" s="21" t="s">
        <v>25</v>
      </c>
      <c r="E66" s="21" t="s">
        <v>33</v>
      </c>
      <c r="F66" s="21" t="s">
        <v>24</v>
      </c>
      <c r="G66" s="21" t="s">
        <v>33</v>
      </c>
      <c r="H66" s="21"/>
      <c r="I66" s="21" t="s">
        <v>144</v>
      </c>
      <c r="J66" s="21" t="s">
        <v>94</v>
      </c>
      <c r="K66" s="22" t="s">
        <v>143</v>
      </c>
      <c r="L66" s="17">
        <v>235858520</v>
      </c>
      <c r="M66" s="17">
        <v>0</v>
      </c>
      <c r="N66" s="17">
        <v>188416750</v>
      </c>
      <c r="O66" s="17">
        <v>47441770</v>
      </c>
      <c r="P66" s="17">
        <v>0</v>
      </c>
      <c r="Q66" s="17">
        <v>36731770</v>
      </c>
      <c r="R66" s="17">
        <v>10710000</v>
      </c>
      <c r="S66" s="17">
        <v>36731770</v>
      </c>
      <c r="T66" s="16">
        <f t="shared" si="0"/>
        <v>0.77424956952491442</v>
      </c>
      <c r="U66" s="17">
        <v>0</v>
      </c>
      <c r="V66" s="16">
        <f t="shared" si="1"/>
        <v>0</v>
      </c>
      <c r="W66" s="17">
        <v>0</v>
      </c>
      <c r="X66" s="1"/>
      <c r="Y66" s="1"/>
      <c r="Z66" s="1"/>
      <c r="AA66" s="1"/>
    </row>
    <row r="67" spans="1:27">
      <c r="A67" s="20" t="s">
        <v>145</v>
      </c>
      <c r="B67" s="21" t="s">
        <v>23</v>
      </c>
      <c r="C67" s="21" t="s">
        <v>30</v>
      </c>
      <c r="D67" s="21" t="s">
        <v>25</v>
      </c>
      <c r="E67" s="21" t="s">
        <v>33</v>
      </c>
      <c r="F67" s="21" t="s">
        <v>24</v>
      </c>
      <c r="G67" s="21" t="s">
        <v>108</v>
      </c>
      <c r="H67" s="21"/>
      <c r="I67" s="21" t="s">
        <v>26</v>
      </c>
      <c r="J67" s="21" t="s">
        <v>27</v>
      </c>
      <c r="K67" s="22" t="s">
        <v>146</v>
      </c>
      <c r="L67" s="17">
        <v>5057640</v>
      </c>
      <c r="M67" s="17">
        <v>145688043</v>
      </c>
      <c r="N67" s="17">
        <v>48953794</v>
      </c>
      <c r="O67" s="17">
        <v>101791889</v>
      </c>
      <c r="P67" s="17">
        <v>0</v>
      </c>
      <c r="Q67" s="17">
        <v>90933767</v>
      </c>
      <c r="R67" s="17">
        <v>10858122</v>
      </c>
      <c r="S67" s="17">
        <v>65696339</v>
      </c>
      <c r="T67" s="16">
        <f t="shared" si="0"/>
        <v>0.64539856412331631</v>
      </c>
      <c r="U67" s="17">
        <v>14805600</v>
      </c>
      <c r="V67" s="16">
        <f t="shared" si="1"/>
        <v>0.14544970277543429</v>
      </c>
      <c r="W67" s="17">
        <v>0</v>
      </c>
      <c r="X67" s="1"/>
      <c r="Y67" s="1"/>
      <c r="Z67" s="1"/>
      <c r="AA67" s="1"/>
    </row>
    <row r="68" spans="1:27">
      <c r="A68" s="20" t="s">
        <v>145</v>
      </c>
      <c r="B68" s="21" t="s">
        <v>23</v>
      </c>
      <c r="C68" s="21" t="s">
        <v>30</v>
      </c>
      <c r="D68" s="21" t="s">
        <v>25</v>
      </c>
      <c r="E68" s="21" t="s">
        <v>33</v>
      </c>
      <c r="F68" s="21" t="s">
        <v>24</v>
      </c>
      <c r="G68" s="21" t="s">
        <v>108</v>
      </c>
      <c r="H68" s="21"/>
      <c r="I68" s="21" t="s">
        <v>144</v>
      </c>
      <c r="J68" s="21" t="s">
        <v>94</v>
      </c>
      <c r="K68" s="22" t="s">
        <v>146</v>
      </c>
      <c r="L68" s="17">
        <v>214141480</v>
      </c>
      <c r="M68" s="17">
        <v>116737600</v>
      </c>
      <c r="N68" s="17">
        <v>0</v>
      </c>
      <c r="O68" s="17">
        <v>330879080</v>
      </c>
      <c r="P68" s="17">
        <v>0</v>
      </c>
      <c r="Q68" s="17">
        <v>306594834</v>
      </c>
      <c r="R68" s="17">
        <v>24284246</v>
      </c>
      <c r="S68" s="17">
        <v>0</v>
      </c>
      <c r="T68" s="16">
        <f t="shared" si="0"/>
        <v>0</v>
      </c>
      <c r="U68" s="17">
        <v>0</v>
      </c>
      <c r="V68" s="16">
        <f t="shared" si="1"/>
        <v>0</v>
      </c>
      <c r="W68" s="17">
        <v>0</v>
      </c>
      <c r="X68" s="1"/>
      <c r="Y68" s="1"/>
      <c r="Z68" s="1"/>
      <c r="AA68" s="1"/>
    </row>
    <row r="69" spans="1:27">
      <c r="A69" s="20" t="s">
        <v>147</v>
      </c>
      <c r="B69" s="21" t="s">
        <v>23</v>
      </c>
      <c r="C69" s="21" t="s">
        <v>30</v>
      </c>
      <c r="D69" s="21" t="s">
        <v>25</v>
      </c>
      <c r="E69" s="21" t="s">
        <v>33</v>
      </c>
      <c r="F69" s="21" t="s">
        <v>24</v>
      </c>
      <c r="G69" s="21" t="s">
        <v>117</v>
      </c>
      <c r="H69" s="21"/>
      <c r="I69" s="21" t="s">
        <v>26</v>
      </c>
      <c r="J69" s="21" t="s">
        <v>27</v>
      </c>
      <c r="K69" s="22" t="s">
        <v>148</v>
      </c>
      <c r="L69" s="17">
        <v>142746000</v>
      </c>
      <c r="M69" s="17">
        <v>45000000</v>
      </c>
      <c r="N69" s="17">
        <v>144268160</v>
      </c>
      <c r="O69" s="17">
        <v>43477840</v>
      </c>
      <c r="P69" s="17">
        <v>0</v>
      </c>
      <c r="Q69" s="17">
        <v>43477840</v>
      </c>
      <c r="R69" s="17">
        <v>0</v>
      </c>
      <c r="S69" s="17">
        <v>43477840</v>
      </c>
      <c r="T69" s="16">
        <f t="shared" si="0"/>
        <v>1</v>
      </c>
      <c r="U69" s="17">
        <v>28283920</v>
      </c>
      <c r="V69" s="16">
        <f t="shared" si="1"/>
        <v>0.65053645719290565</v>
      </c>
      <c r="W69" s="17">
        <v>16631440</v>
      </c>
      <c r="X69" s="1"/>
      <c r="Y69" s="1"/>
      <c r="Z69" s="1"/>
      <c r="AA69" s="1"/>
    </row>
    <row r="70" spans="1:27">
      <c r="A70" s="20" t="s">
        <v>149</v>
      </c>
      <c r="B70" s="21" t="s">
        <v>23</v>
      </c>
      <c r="C70" s="21" t="s">
        <v>30</v>
      </c>
      <c r="D70" s="21" t="s">
        <v>25</v>
      </c>
      <c r="E70" s="21" t="s">
        <v>33</v>
      </c>
      <c r="F70" s="21" t="s">
        <v>24</v>
      </c>
      <c r="G70" s="21" t="s">
        <v>87</v>
      </c>
      <c r="H70" s="21"/>
      <c r="I70" s="21" t="s">
        <v>26</v>
      </c>
      <c r="J70" s="21" t="s">
        <v>27</v>
      </c>
      <c r="K70" s="22" t="s">
        <v>150</v>
      </c>
      <c r="L70" s="17">
        <v>140000000</v>
      </c>
      <c r="M70" s="17">
        <v>0</v>
      </c>
      <c r="N70" s="17">
        <v>140000000</v>
      </c>
      <c r="O70" s="17">
        <v>0</v>
      </c>
      <c r="P70" s="17">
        <v>0</v>
      </c>
      <c r="Q70" s="17">
        <v>0</v>
      </c>
      <c r="R70" s="17">
        <v>0</v>
      </c>
      <c r="S70" s="17">
        <v>0</v>
      </c>
      <c r="T70" s="16">
        <v>0</v>
      </c>
      <c r="U70" s="17">
        <v>0</v>
      </c>
      <c r="V70" s="16">
        <v>0</v>
      </c>
      <c r="W70" s="17">
        <v>0</v>
      </c>
      <c r="X70" s="1"/>
      <c r="Y70" s="1"/>
      <c r="Z70" s="1"/>
      <c r="AA70" s="1"/>
    </row>
    <row r="71" spans="1:27">
      <c r="A71" s="20" t="s">
        <v>151</v>
      </c>
      <c r="B71" s="21" t="s">
        <v>23</v>
      </c>
      <c r="C71" s="21" t="s">
        <v>30</v>
      </c>
      <c r="D71" s="21" t="s">
        <v>25</v>
      </c>
      <c r="E71" s="21" t="s">
        <v>33</v>
      </c>
      <c r="F71" s="21" t="s">
        <v>24</v>
      </c>
      <c r="G71" s="21" t="s">
        <v>144</v>
      </c>
      <c r="H71" s="21"/>
      <c r="I71" s="21" t="s">
        <v>26</v>
      </c>
      <c r="J71" s="21" t="s">
        <v>27</v>
      </c>
      <c r="K71" s="22" t="s">
        <v>152</v>
      </c>
      <c r="L71" s="17">
        <v>0</v>
      </c>
      <c r="M71" s="17">
        <v>21600000</v>
      </c>
      <c r="N71" s="17">
        <v>4749600</v>
      </c>
      <c r="O71" s="17">
        <v>16850400</v>
      </c>
      <c r="P71" s="17">
        <v>0</v>
      </c>
      <c r="Q71" s="17">
        <v>16850400</v>
      </c>
      <c r="R71" s="17">
        <v>0</v>
      </c>
      <c r="S71" s="17">
        <v>16850400</v>
      </c>
      <c r="T71" s="16">
        <f t="shared" ref="T71:T134" si="3">+S71/O71</f>
        <v>1</v>
      </c>
      <c r="U71" s="17">
        <v>16850400</v>
      </c>
      <c r="V71" s="16">
        <f t="shared" ref="V71:V134" si="4">+U71/O71</f>
        <v>1</v>
      </c>
      <c r="W71" s="17">
        <v>16850400</v>
      </c>
      <c r="X71" s="1"/>
      <c r="Y71" s="1"/>
      <c r="Z71" s="1"/>
      <c r="AA71" s="1"/>
    </row>
    <row r="72" spans="1:27">
      <c r="A72" s="20" t="s">
        <v>153</v>
      </c>
      <c r="B72" s="21" t="s">
        <v>23</v>
      </c>
      <c r="C72" s="21" t="s">
        <v>30</v>
      </c>
      <c r="D72" s="21" t="s">
        <v>25</v>
      </c>
      <c r="E72" s="21" t="s">
        <v>33</v>
      </c>
      <c r="F72" s="21" t="s">
        <v>24</v>
      </c>
      <c r="G72" s="21" t="s">
        <v>154</v>
      </c>
      <c r="H72" s="21"/>
      <c r="I72" s="21" t="s">
        <v>26</v>
      </c>
      <c r="J72" s="21" t="s">
        <v>27</v>
      </c>
      <c r="K72" s="22" t="s">
        <v>155</v>
      </c>
      <c r="L72" s="17">
        <v>39600000</v>
      </c>
      <c r="M72" s="17">
        <v>0</v>
      </c>
      <c r="N72" s="17">
        <v>39600000</v>
      </c>
      <c r="O72" s="17">
        <v>0</v>
      </c>
      <c r="P72" s="17">
        <v>0</v>
      </c>
      <c r="Q72" s="17">
        <v>0</v>
      </c>
      <c r="R72" s="17">
        <v>0</v>
      </c>
      <c r="S72" s="17">
        <v>0</v>
      </c>
      <c r="T72" s="16">
        <v>0</v>
      </c>
      <c r="U72" s="17">
        <v>0</v>
      </c>
      <c r="V72" s="16">
        <v>0</v>
      </c>
      <c r="W72" s="17">
        <v>0</v>
      </c>
      <c r="X72" s="1"/>
      <c r="Y72" s="1"/>
      <c r="Z72" s="1"/>
      <c r="AA72" s="1"/>
    </row>
    <row r="73" spans="1:27">
      <c r="A73" s="20" t="s">
        <v>156</v>
      </c>
      <c r="B73" s="21" t="s">
        <v>23</v>
      </c>
      <c r="C73" s="21" t="s">
        <v>30</v>
      </c>
      <c r="D73" s="21" t="s">
        <v>25</v>
      </c>
      <c r="E73" s="21" t="s">
        <v>33</v>
      </c>
      <c r="F73" s="21" t="s">
        <v>24</v>
      </c>
      <c r="G73" s="21" t="s">
        <v>69</v>
      </c>
      <c r="H73" s="21"/>
      <c r="I73" s="21" t="s">
        <v>26</v>
      </c>
      <c r="J73" s="21" t="s">
        <v>27</v>
      </c>
      <c r="K73" s="22" t="s">
        <v>157</v>
      </c>
      <c r="L73" s="17">
        <v>161786683</v>
      </c>
      <c r="M73" s="17">
        <v>54000000</v>
      </c>
      <c r="N73" s="17">
        <v>152058257</v>
      </c>
      <c r="O73" s="17">
        <v>63728426</v>
      </c>
      <c r="P73" s="17">
        <v>0</v>
      </c>
      <c r="Q73" s="17">
        <v>56506505</v>
      </c>
      <c r="R73" s="17">
        <v>7221921</v>
      </c>
      <c r="S73" s="17">
        <v>41506505</v>
      </c>
      <c r="T73" s="16">
        <f t="shared" si="3"/>
        <v>0.65130284247095638</v>
      </c>
      <c r="U73" s="17">
        <v>23270636</v>
      </c>
      <c r="V73" s="16">
        <f t="shared" si="4"/>
        <v>0.36515315787024144</v>
      </c>
      <c r="W73" s="17">
        <v>23270636</v>
      </c>
      <c r="X73" s="1"/>
      <c r="Y73" s="1"/>
      <c r="Z73" s="1"/>
      <c r="AA73" s="1"/>
    </row>
    <row r="74" spans="1:27">
      <c r="A74" s="20" t="s">
        <v>156</v>
      </c>
      <c r="B74" s="21" t="s">
        <v>23</v>
      </c>
      <c r="C74" s="21" t="s">
        <v>30</v>
      </c>
      <c r="D74" s="21" t="s">
        <v>25</v>
      </c>
      <c r="E74" s="21" t="s">
        <v>33</v>
      </c>
      <c r="F74" s="21" t="s">
        <v>24</v>
      </c>
      <c r="G74" s="21" t="s">
        <v>69</v>
      </c>
      <c r="H74" s="21"/>
      <c r="I74" s="21" t="s">
        <v>144</v>
      </c>
      <c r="J74" s="21" t="s">
        <v>94</v>
      </c>
      <c r="K74" s="22" t="s">
        <v>157</v>
      </c>
      <c r="L74" s="17">
        <v>150000000</v>
      </c>
      <c r="M74" s="17">
        <v>71679150</v>
      </c>
      <c r="N74" s="17">
        <v>0</v>
      </c>
      <c r="O74" s="17">
        <v>221679150</v>
      </c>
      <c r="P74" s="17">
        <v>0</v>
      </c>
      <c r="Q74" s="17">
        <v>221679150</v>
      </c>
      <c r="R74" s="17">
        <v>0</v>
      </c>
      <c r="S74" s="17">
        <v>0</v>
      </c>
      <c r="T74" s="16">
        <f t="shared" si="3"/>
        <v>0</v>
      </c>
      <c r="U74" s="17">
        <v>0</v>
      </c>
      <c r="V74" s="16">
        <f t="shared" si="4"/>
        <v>0</v>
      </c>
      <c r="W74" s="17">
        <v>0</v>
      </c>
      <c r="X74" s="1"/>
      <c r="Y74" s="1"/>
      <c r="Z74" s="1"/>
      <c r="AA74" s="1"/>
    </row>
    <row r="75" spans="1:27">
      <c r="A75" s="20" t="s">
        <v>158</v>
      </c>
      <c r="B75" s="21" t="s">
        <v>23</v>
      </c>
      <c r="C75" s="21" t="s">
        <v>30</v>
      </c>
      <c r="D75" s="21" t="s">
        <v>25</v>
      </c>
      <c r="E75" s="21" t="s">
        <v>33</v>
      </c>
      <c r="F75" s="21" t="s">
        <v>24</v>
      </c>
      <c r="G75" s="21" t="s">
        <v>159</v>
      </c>
      <c r="H75" s="21"/>
      <c r="I75" s="21" t="s">
        <v>26</v>
      </c>
      <c r="J75" s="21" t="s">
        <v>27</v>
      </c>
      <c r="K75" s="22" t="s">
        <v>160</v>
      </c>
      <c r="L75" s="17">
        <v>176421574</v>
      </c>
      <c r="M75" s="17">
        <v>2750000</v>
      </c>
      <c r="N75" s="17">
        <v>161653709</v>
      </c>
      <c r="O75" s="17">
        <v>17517865</v>
      </c>
      <c r="P75" s="17">
        <v>0</v>
      </c>
      <c r="Q75" s="17">
        <v>17517865</v>
      </c>
      <c r="R75" s="17">
        <v>0</v>
      </c>
      <c r="S75" s="17">
        <v>17517865</v>
      </c>
      <c r="T75" s="16">
        <f t="shared" si="3"/>
        <v>1</v>
      </c>
      <c r="U75" s="17">
        <v>17517865</v>
      </c>
      <c r="V75" s="16">
        <f t="shared" si="4"/>
        <v>1</v>
      </c>
      <c r="W75" s="17">
        <v>17517865</v>
      </c>
      <c r="X75" s="1"/>
      <c r="Y75" s="1"/>
      <c r="Z75" s="1"/>
      <c r="AA75" s="1"/>
    </row>
    <row r="76" spans="1:27" s="3" customFormat="1" ht="21">
      <c r="A76" s="4" t="s">
        <v>375</v>
      </c>
      <c r="B76" s="5"/>
      <c r="C76" s="5"/>
      <c r="D76" s="5"/>
      <c r="E76" s="5"/>
      <c r="F76" s="5" t="s">
        <v>358</v>
      </c>
      <c r="G76" s="5"/>
      <c r="H76" s="5"/>
      <c r="I76" s="5"/>
      <c r="J76" s="5"/>
      <c r="K76" s="6" t="s">
        <v>376</v>
      </c>
      <c r="L76" s="23">
        <f t="shared" ref="L76:S76" si="5">SUBTOTAL(9,L64:L75)</f>
        <v>1731121325</v>
      </c>
      <c r="M76" s="23">
        <f t="shared" si="5"/>
        <v>973610894</v>
      </c>
      <c r="N76" s="23">
        <f t="shared" si="5"/>
        <v>1254663229</v>
      </c>
      <c r="O76" s="23">
        <f t="shared" si="5"/>
        <v>1450068990</v>
      </c>
      <c r="P76" s="23">
        <f t="shared" si="5"/>
        <v>0</v>
      </c>
      <c r="Q76" s="23">
        <f t="shared" si="5"/>
        <v>1394108701</v>
      </c>
      <c r="R76" s="23">
        <f t="shared" si="5"/>
        <v>55960289</v>
      </c>
      <c r="S76" s="23">
        <f t="shared" si="5"/>
        <v>819121300</v>
      </c>
      <c r="T76" s="18">
        <f t="shared" si="3"/>
        <v>0.56488436457081947</v>
      </c>
      <c r="U76" s="23">
        <f>SUBTOTAL(9,U64:U75)</f>
        <v>114989089</v>
      </c>
      <c r="V76" s="18">
        <f t="shared" si="4"/>
        <v>7.929904700603245E-2</v>
      </c>
      <c r="W76" s="23">
        <f>SUBTOTAL(9,W64:W75)</f>
        <v>88531009</v>
      </c>
      <c r="X76" s="1"/>
      <c r="Y76" s="2"/>
      <c r="Z76" s="2"/>
      <c r="AA76" s="2"/>
    </row>
    <row r="77" spans="1:27" ht="22.5">
      <c r="A77" s="20" t="s">
        <v>161</v>
      </c>
      <c r="B77" s="21" t="s">
        <v>23</v>
      </c>
      <c r="C77" s="21" t="s">
        <v>30</v>
      </c>
      <c r="D77" s="21" t="s">
        <v>25</v>
      </c>
      <c r="E77" s="21" t="s">
        <v>33</v>
      </c>
      <c r="F77" s="21" t="s">
        <v>30</v>
      </c>
      <c r="G77" s="21" t="s">
        <v>24</v>
      </c>
      <c r="H77" s="21"/>
      <c r="I77" s="21" t="s">
        <v>26</v>
      </c>
      <c r="J77" s="21" t="s">
        <v>27</v>
      </c>
      <c r="K77" s="22" t="s">
        <v>162</v>
      </c>
      <c r="L77" s="17">
        <v>12300000</v>
      </c>
      <c r="M77" s="17">
        <v>11600000</v>
      </c>
      <c r="N77" s="17">
        <v>12876000</v>
      </c>
      <c r="O77" s="17">
        <v>11024000</v>
      </c>
      <c r="P77" s="17">
        <v>0</v>
      </c>
      <c r="Q77" s="17">
        <v>11024000</v>
      </c>
      <c r="R77" s="17">
        <v>0</v>
      </c>
      <c r="S77" s="17">
        <v>11024000</v>
      </c>
      <c r="T77" s="16">
        <f t="shared" si="3"/>
        <v>1</v>
      </c>
      <c r="U77" s="17">
        <v>5550000</v>
      </c>
      <c r="V77" s="16">
        <f t="shared" si="4"/>
        <v>0.50344702467343971</v>
      </c>
      <c r="W77" s="17">
        <v>5550000</v>
      </c>
      <c r="X77" s="1"/>
      <c r="Y77" s="1"/>
      <c r="Z77" s="1"/>
      <c r="AA77" s="1"/>
    </row>
    <row r="78" spans="1:27">
      <c r="A78" s="20" t="s">
        <v>163</v>
      </c>
      <c r="B78" s="21" t="s">
        <v>23</v>
      </c>
      <c r="C78" s="21" t="s">
        <v>30</v>
      </c>
      <c r="D78" s="21" t="s">
        <v>25</v>
      </c>
      <c r="E78" s="21" t="s">
        <v>33</v>
      </c>
      <c r="F78" s="21" t="s">
        <v>30</v>
      </c>
      <c r="G78" s="21" t="s">
        <v>30</v>
      </c>
      <c r="H78" s="21"/>
      <c r="I78" s="21" t="s">
        <v>26</v>
      </c>
      <c r="J78" s="21" t="s">
        <v>27</v>
      </c>
      <c r="K78" s="22" t="s">
        <v>164</v>
      </c>
      <c r="L78" s="17">
        <v>622910461</v>
      </c>
      <c r="M78" s="17">
        <v>459398622</v>
      </c>
      <c r="N78" s="17">
        <v>149215042</v>
      </c>
      <c r="O78" s="17">
        <v>933094041</v>
      </c>
      <c r="P78" s="17">
        <v>0</v>
      </c>
      <c r="Q78" s="17">
        <v>606728322</v>
      </c>
      <c r="R78" s="17">
        <v>326365719</v>
      </c>
      <c r="S78" s="17">
        <v>571089615</v>
      </c>
      <c r="T78" s="16">
        <f t="shared" si="3"/>
        <v>0.61203864766723981</v>
      </c>
      <c r="U78" s="17">
        <v>541374094</v>
      </c>
      <c r="V78" s="16">
        <f t="shared" si="4"/>
        <v>0.58019242457041909</v>
      </c>
      <c r="W78" s="17">
        <v>505367074</v>
      </c>
      <c r="X78" s="1"/>
      <c r="Y78" s="1"/>
      <c r="Z78" s="1"/>
      <c r="AA78" s="1"/>
    </row>
    <row r="79" spans="1:27" s="3" customFormat="1" ht="21">
      <c r="A79" s="4" t="s">
        <v>377</v>
      </c>
      <c r="B79" s="5"/>
      <c r="C79" s="5"/>
      <c r="D79" s="5"/>
      <c r="E79" s="5"/>
      <c r="F79" s="5" t="s">
        <v>359</v>
      </c>
      <c r="G79" s="5"/>
      <c r="H79" s="5"/>
      <c r="I79" s="5"/>
      <c r="J79" s="5"/>
      <c r="K79" s="6" t="s">
        <v>378</v>
      </c>
      <c r="L79" s="23">
        <f t="shared" ref="L79:S79" si="6">SUBTOTAL(9,L77:L78)</f>
        <v>635210461</v>
      </c>
      <c r="M79" s="23">
        <f t="shared" si="6"/>
        <v>470998622</v>
      </c>
      <c r="N79" s="23">
        <f t="shared" si="6"/>
        <v>162091042</v>
      </c>
      <c r="O79" s="23">
        <f t="shared" si="6"/>
        <v>944118041</v>
      </c>
      <c r="P79" s="23">
        <f t="shared" si="6"/>
        <v>0</v>
      </c>
      <c r="Q79" s="23">
        <f t="shared" si="6"/>
        <v>617752322</v>
      </c>
      <c r="R79" s="23">
        <f t="shared" si="6"/>
        <v>326365719</v>
      </c>
      <c r="S79" s="23">
        <f t="shared" si="6"/>
        <v>582113615</v>
      </c>
      <c r="T79" s="18">
        <f t="shared" si="3"/>
        <v>0.61656868073766635</v>
      </c>
      <c r="U79" s="23">
        <f>SUBTOTAL(9,U77:U78)</f>
        <v>546924094</v>
      </c>
      <c r="V79" s="18">
        <f t="shared" si="4"/>
        <v>0.57929630644564711</v>
      </c>
      <c r="W79" s="23">
        <f>SUBTOTAL(9,W77:W78)</f>
        <v>510917074</v>
      </c>
      <c r="X79" s="1"/>
      <c r="Y79" s="2"/>
      <c r="Z79" s="2"/>
      <c r="AA79" s="2"/>
    </row>
    <row r="80" spans="1:27">
      <c r="A80" s="20" t="s">
        <v>165</v>
      </c>
      <c r="B80" s="21" t="s">
        <v>23</v>
      </c>
      <c r="C80" s="21" t="s">
        <v>30</v>
      </c>
      <c r="D80" s="21" t="s">
        <v>25</v>
      </c>
      <c r="E80" s="21" t="s">
        <v>33</v>
      </c>
      <c r="F80" s="21" t="s">
        <v>88</v>
      </c>
      <c r="G80" s="21" t="s">
        <v>24</v>
      </c>
      <c r="H80" s="21"/>
      <c r="I80" s="21" t="s">
        <v>26</v>
      </c>
      <c r="J80" s="21" t="s">
        <v>27</v>
      </c>
      <c r="K80" s="22" t="s">
        <v>166</v>
      </c>
      <c r="L80" s="17">
        <v>14000000</v>
      </c>
      <c r="M80" s="17">
        <v>20000000</v>
      </c>
      <c r="N80" s="17">
        <v>232100</v>
      </c>
      <c r="O80" s="17">
        <v>33767900</v>
      </c>
      <c r="P80" s="17">
        <v>0</v>
      </c>
      <c r="Q80" s="17">
        <v>33767900</v>
      </c>
      <c r="R80" s="17">
        <v>0</v>
      </c>
      <c r="S80" s="17">
        <v>33767900</v>
      </c>
      <c r="T80" s="16">
        <f t="shared" si="3"/>
        <v>1</v>
      </c>
      <c r="U80" s="17">
        <v>33767900</v>
      </c>
      <c r="V80" s="16">
        <f t="shared" si="4"/>
        <v>1</v>
      </c>
      <c r="W80" s="17">
        <v>33767900</v>
      </c>
      <c r="X80" s="1"/>
      <c r="Y80" s="1"/>
      <c r="Z80" s="1"/>
      <c r="AA80" s="1"/>
    </row>
    <row r="81" spans="1:27">
      <c r="A81" s="20" t="s">
        <v>167</v>
      </c>
      <c r="B81" s="21" t="s">
        <v>23</v>
      </c>
      <c r="C81" s="21" t="s">
        <v>30</v>
      </c>
      <c r="D81" s="21" t="s">
        <v>25</v>
      </c>
      <c r="E81" s="21" t="s">
        <v>33</v>
      </c>
      <c r="F81" s="21" t="s">
        <v>88</v>
      </c>
      <c r="G81" s="21" t="s">
        <v>88</v>
      </c>
      <c r="H81" s="21"/>
      <c r="I81" s="21" t="s">
        <v>26</v>
      </c>
      <c r="J81" s="21" t="s">
        <v>27</v>
      </c>
      <c r="K81" s="22" t="s">
        <v>168</v>
      </c>
      <c r="L81" s="17">
        <v>200000000</v>
      </c>
      <c r="M81" s="17">
        <v>0</v>
      </c>
      <c r="N81" s="17">
        <v>200000000</v>
      </c>
      <c r="O81" s="17">
        <v>0</v>
      </c>
      <c r="P81" s="17">
        <v>0</v>
      </c>
      <c r="Q81" s="17">
        <v>0</v>
      </c>
      <c r="R81" s="17">
        <v>0</v>
      </c>
      <c r="S81" s="17">
        <v>0</v>
      </c>
      <c r="T81" s="16">
        <v>0</v>
      </c>
      <c r="U81" s="17">
        <v>0</v>
      </c>
      <c r="V81" s="16">
        <v>0</v>
      </c>
      <c r="W81" s="17">
        <v>0</v>
      </c>
      <c r="X81" s="1"/>
      <c r="Y81" s="1"/>
      <c r="Z81" s="1"/>
      <c r="AA81" s="1"/>
    </row>
    <row r="82" spans="1:27" ht="22.5">
      <c r="A82" s="20" t="s">
        <v>169</v>
      </c>
      <c r="B82" s="21" t="s">
        <v>23</v>
      </c>
      <c r="C82" s="21" t="s">
        <v>30</v>
      </c>
      <c r="D82" s="21" t="s">
        <v>25</v>
      </c>
      <c r="E82" s="21" t="s">
        <v>33</v>
      </c>
      <c r="F82" s="21" t="s">
        <v>88</v>
      </c>
      <c r="G82" s="21" t="s">
        <v>33</v>
      </c>
      <c r="H82" s="21"/>
      <c r="I82" s="21" t="s">
        <v>26</v>
      </c>
      <c r="J82" s="21" t="s">
        <v>27</v>
      </c>
      <c r="K82" s="22" t="s">
        <v>170</v>
      </c>
      <c r="L82" s="17">
        <v>200000000</v>
      </c>
      <c r="M82" s="17">
        <v>0</v>
      </c>
      <c r="N82" s="17">
        <v>978534</v>
      </c>
      <c r="O82" s="17">
        <v>199021466</v>
      </c>
      <c r="P82" s="17">
        <v>0</v>
      </c>
      <c r="Q82" s="17">
        <v>199021466</v>
      </c>
      <c r="R82" s="17">
        <v>0</v>
      </c>
      <c r="S82" s="17">
        <v>199021466</v>
      </c>
      <c r="T82" s="16">
        <f t="shared" si="3"/>
        <v>1</v>
      </c>
      <c r="U82" s="17">
        <v>199021466</v>
      </c>
      <c r="V82" s="16">
        <f t="shared" si="4"/>
        <v>1</v>
      </c>
      <c r="W82" s="17">
        <v>0</v>
      </c>
      <c r="X82" s="1"/>
      <c r="Y82" s="1"/>
      <c r="Z82" s="1"/>
      <c r="AA82" s="1"/>
    </row>
    <row r="83" spans="1:27" s="3" customFormat="1" ht="21">
      <c r="A83" s="4" t="s">
        <v>379</v>
      </c>
      <c r="B83" s="5"/>
      <c r="C83" s="5"/>
      <c r="D83" s="5"/>
      <c r="E83" s="5"/>
      <c r="F83" s="5" t="s">
        <v>360</v>
      </c>
      <c r="G83" s="5"/>
      <c r="H83" s="5"/>
      <c r="I83" s="5"/>
      <c r="J83" s="5"/>
      <c r="K83" s="7" t="s">
        <v>380</v>
      </c>
      <c r="L83" s="23">
        <f t="shared" ref="L83:S83" si="7">SUBTOTAL(9,L80:L82)</f>
        <v>414000000</v>
      </c>
      <c r="M83" s="23">
        <f t="shared" si="7"/>
        <v>20000000</v>
      </c>
      <c r="N83" s="23">
        <f t="shared" si="7"/>
        <v>201210634</v>
      </c>
      <c r="O83" s="23">
        <f t="shared" si="7"/>
        <v>232789366</v>
      </c>
      <c r="P83" s="23">
        <f t="shared" si="7"/>
        <v>0</v>
      </c>
      <c r="Q83" s="23">
        <f t="shared" si="7"/>
        <v>232789366</v>
      </c>
      <c r="R83" s="23">
        <f t="shared" si="7"/>
        <v>0</v>
      </c>
      <c r="S83" s="23">
        <f t="shared" si="7"/>
        <v>232789366</v>
      </c>
      <c r="T83" s="18">
        <f t="shared" si="3"/>
        <v>1</v>
      </c>
      <c r="U83" s="23">
        <f>SUBTOTAL(9,U80:U82)</f>
        <v>232789366</v>
      </c>
      <c r="V83" s="18">
        <f t="shared" si="4"/>
        <v>1</v>
      </c>
      <c r="W83" s="23">
        <f>SUBTOTAL(9,W80:W82)</f>
        <v>33767900</v>
      </c>
      <c r="X83" s="1"/>
      <c r="Y83" s="2"/>
      <c r="Z83" s="2"/>
      <c r="AA83" s="2"/>
    </row>
    <row r="84" spans="1:27">
      <c r="A84" s="20" t="s">
        <v>171</v>
      </c>
      <c r="B84" s="21" t="s">
        <v>23</v>
      </c>
      <c r="C84" s="21" t="s">
        <v>30</v>
      </c>
      <c r="D84" s="21" t="s">
        <v>25</v>
      </c>
      <c r="E84" s="21" t="s">
        <v>33</v>
      </c>
      <c r="F84" s="21" t="s">
        <v>33</v>
      </c>
      <c r="G84" s="21" t="s">
        <v>24</v>
      </c>
      <c r="H84" s="21"/>
      <c r="I84" s="21" t="s">
        <v>26</v>
      </c>
      <c r="J84" s="21" t="s">
        <v>27</v>
      </c>
      <c r="K84" s="22" t="s">
        <v>172</v>
      </c>
      <c r="L84" s="17">
        <v>9772974493</v>
      </c>
      <c r="M84" s="17">
        <v>591266654</v>
      </c>
      <c r="N84" s="17">
        <v>1275589466</v>
      </c>
      <c r="O84" s="17">
        <v>9088651681</v>
      </c>
      <c r="P84" s="17">
        <v>0</v>
      </c>
      <c r="Q84" s="17">
        <v>9078559125</v>
      </c>
      <c r="R84" s="17">
        <v>10092556</v>
      </c>
      <c r="S84" s="17">
        <v>9047559125</v>
      </c>
      <c r="T84" s="16">
        <f t="shared" si="3"/>
        <v>0.99547869613202311</v>
      </c>
      <c r="U84" s="17">
        <v>6503046646</v>
      </c>
      <c r="V84" s="16">
        <f t="shared" si="4"/>
        <v>0.71551280368624348</v>
      </c>
      <c r="W84" s="17">
        <v>6182356588</v>
      </c>
      <c r="X84" s="1"/>
      <c r="Y84" s="1"/>
      <c r="Z84" s="1"/>
      <c r="AA84" s="1"/>
    </row>
    <row r="85" spans="1:27">
      <c r="A85" s="20" t="s">
        <v>171</v>
      </c>
      <c r="B85" s="21" t="s">
        <v>23</v>
      </c>
      <c r="C85" s="21" t="s">
        <v>30</v>
      </c>
      <c r="D85" s="21" t="s">
        <v>25</v>
      </c>
      <c r="E85" s="21" t="s">
        <v>33</v>
      </c>
      <c r="F85" s="21" t="s">
        <v>33</v>
      </c>
      <c r="G85" s="21" t="s">
        <v>24</v>
      </c>
      <c r="H85" s="21"/>
      <c r="I85" s="21" t="s">
        <v>144</v>
      </c>
      <c r="J85" s="21" t="s">
        <v>27</v>
      </c>
      <c r="K85" s="22" t="s">
        <v>172</v>
      </c>
      <c r="L85" s="17">
        <v>0</v>
      </c>
      <c r="M85" s="17">
        <v>47673204</v>
      </c>
      <c r="N85" s="17">
        <v>0</v>
      </c>
      <c r="O85" s="17">
        <v>47673204</v>
      </c>
      <c r="P85" s="17">
        <v>0</v>
      </c>
      <c r="Q85" s="17">
        <v>47673204</v>
      </c>
      <c r="R85" s="17">
        <v>0</v>
      </c>
      <c r="S85" s="17">
        <v>47673204</v>
      </c>
      <c r="T85" s="16">
        <f t="shared" si="3"/>
        <v>1</v>
      </c>
      <c r="U85" s="17">
        <v>0</v>
      </c>
      <c r="V85" s="16">
        <f t="shared" si="4"/>
        <v>0</v>
      </c>
      <c r="W85" s="17">
        <v>0</v>
      </c>
      <c r="X85" s="1"/>
      <c r="Y85" s="1"/>
      <c r="Z85" s="1"/>
      <c r="AA85" s="1"/>
    </row>
    <row r="86" spans="1:27">
      <c r="A86" s="20" t="s">
        <v>173</v>
      </c>
      <c r="B86" s="21" t="s">
        <v>23</v>
      </c>
      <c r="C86" s="21" t="s">
        <v>30</v>
      </c>
      <c r="D86" s="21" t="s">
        <v>25</v>
      </c>
      <c r="E86" s="21" t="s">
        <v>33</v>
      </c>
      <c r="F86" s="21" t="s">
        <v>33</v>
      </c>
      <c r="G86" s="21" t="s">
        <v>30</v>
      </c>
      <c r="H86" s="21"/>
      <c r="I86" s="21" t="s">
        <v>26</v>
      </c>
      <c r="J86" s="21" t="s">
        <v>27</v>
      </c>
      <c r="K86" s="22" t="s">
        <v>174</v>
      </c>
      <c r="L86" s="17">
        <v>1803610325</v>
      </c>
      <c r="M86" s="17">
        <v>3925810</v>
      </c>
      <c r="N86" s="17">
        <v>971925454</v>
      </c>
      <c r="O86" s="17">
        <v>835610681</v>
      </c>
      <c r="P86" s="17">
        <v>0</v>
      </c>
      <c r="Q86" s="17">
        <v>835072442</v>
      </c>
      <c r="R86" s="17">
        <v>538239</v>
      </c>
      <c r="S86" s="17">
        <v>834371317</v>
      </c>
      <c r="T86" s="16">
        <f t="shared" si="3"/>
        <v>0.998516816469463</v>
      </c>
      <c r="U86" s="17">
        <v>545201082</v>
      </c>
      <c r="V86" s="16">
        <f t="shared" si="4"/>
        <v>0.6524582492741019</v>
      </c>
      <c r="W86" s="17">
        <v>533179095</v>
      </c>
      <c r="X86" s="1"/>
      <c r="Y86" s="1"/>
      <c r="Z86" s="1"/>
      <c r="AA86" s="1"/>
    </row>
    <row r="87" spans="1:27" ht="22.5">
      <c r="A87" s="20" t="s">
        <v>175</v>
      </c>
      <c r="B87" s="21" t="s">
        <v>23</v>
      </c>
      <c r="C87" s="21" t="s">
        <v>30</v>
      </c>
      <c r="D87" s="21" t="s">
        <v>25</v>
      </c>
      <c r="E87" s="21" t="s">
        <v>33</v>
      </c>
      <c r="F87" s="21" t="s">
        <v>33</v>
      </c>
      <c r="G87" s="21" t="s">
        <v>88</v>
      </c>
      <c r="H87" s="21"/>
      <c r="I87" s="21" t="s">
        <v>26</v>
      </c>
      <c r="J87" s="21" t="s">
        <v>27</v>
      </c>
      <c r="K87" s="22" t="s">
        <v>176</v>
      </c>
      <c r="L87" s="17">
        <v>78000000</v>
      </c>
      <c r="M87" s="17">
        <v>43500000</v>
      </c>
      <c r="N87" s="17">
        <v>9548800</v>
      </c>
      <c r="O87" s="17">
        <v>111951200</v>
      </c>
      <c r="P87" s="17">
        <v>0</v>
      </c>
      <c r="Q87" s="17">
        <v>102354656</v>
      </c>
      <c r="R87" s="17">
        <v>9596544</v>
      </c>
      <c r="S87" s="17">
        <v>102354656</v>
      </c>
      <c r="T87" s="16">
        <f t="shared" si="3"/>
        <v>0.9142792216608665</v>
      </c>
      <c r="U87" s="17">
        <v>2951200</v>
      </c>
      <c r="V87" s="16">
        <f t="shared" si="4"/>
        <v>2.6361486076076003E-2</v>
      </c>
      <c r="W87" s="17">
        <v>2951200</v>
      </c>
      <c r="X87" s="1"/>
      <c r="Y87" s="1"/>
      <c r="Z87" s="1"/>
      <c r="AA87" s="1"/>
    </row>
    <row r="88" spans="1:27">
      <c r="A88" s="20" t="s">
        <v>177</v>
      </c>
      <c r="B88" s="21" t="s">
        <v>23</v>
      </c>
      <c r="C88" s="21" t="s">
        <v>30</v>
      </c>
      <c r="D88" s="21" t="s">
        <v>25</v>
      </c>
      <c r="E88" s="21" t="s">
        <v>33</v>
      </c>
      <c r="F88" s="21" t="s">
        <v>33</v>
      </c>
      <c r="G88" s="21" t="s">
        <v>108</v>
      </c>
      <c r="H88" s="21"/>
      <c r="I88" s="21" t="s">
        <v>26</v>
      </c>
      <c r="J88" s="21" t="s">
        <v>27</v>
      </c>
      <c r="K88" s="22" t="s">
        <v>178</v>
      </c>
      <c r="L88" s="17">
        <v>735505324</v>
      </c>
      <c r="M88" s="17">
        <v>48560268</v>
      </c>
      <c r="N88" s="17">
        <v>76896027</v>
      </c>
      <c r="O88" s="17">
        <v>707169565</v>
      </c>
      <c r="P88" s="17">
        <v>0</v>
      </c>
      <c r="Q88" s="17">
        <v>707169560</v>
      </c>
      <c r="R88" s="17">
        <v>5</v>
      </c>
      <c r="S88" s="17">
        <v>696169560</v>
      </c>
      <c r="T88" s="16">
        <f t="shared" si="3"/>
        <v>0.98444502486472252</v>
      </c>
      <c r="U88" s="17">
        <v>553705215.33000004</v>
      </c>
      <c r="V88" s="16">
        <f t="shared" si="4"/>
        <v>0.78298790379928196</v>
      </c>
      <c r="W88" s="17">
        <v>523969560.32999998</v>
      </c>
      <c r="X88" s="1"/>
      <c r="Y88" s="1"/>
      <c r="Z88" s="1"/>
      <c r="AA88" s="1"/>
    </row>
    <row r="89" spans="1:27">
      <c r="A89" s="20" t="s">
        <v>179</v>
      </c>
      <c r="B89" s="21" t="s">
        <v>23</v>
      </c>
      <c r="C89" s="21" t="s">
        <v>30</v>
      </c>
      <c r="D89" s="21" t="s">
        <v>25</v>
      </c>
      <c r="E89" s="21" t="s">
        <v>33</v>
      </c>
      <c r="F89" s="21" t="s">
        <v>33</v>
      </c>
      <c r="G89" s="21" t="s">
        <v>87</v>
      </c>
      <c r="H89" s="21"/>
      <c r="I89" s="21" t="s">
        <v>26</v>
      </c>
      <c r="J89" s="21" t="s">
        <v>27</v>
      </c>
      <c r="K89" s="22" t="s">
        <v>180</v>
      </c>
      <c r="L89" s="17">
        <v>547677014</v>
      </c>
      <c r="M89" s="17">
        <v>111390096</v>
      </c>
      <c r="N89" s="17">
        <v>16459128</v>
      </c>
      <c r="O89" s="17">
        <v>642607982</v>
      </c>
      <c r="P89" s="17">
        <v>0</v>
      </c>
      <c r="Q89" s="17">
        <v>615438510</v>
      </c>
      <c r="R89" s="17">
        <v>27169472</v>
      </c>
      <c r="S89" s="17">
        <v>615438510</v>
      </c>
      <c r="T89" s="16">
        <f t="shared" si="3"/>
        <v>0.95771998985222684</v>
      </c>
      <c r="U89" s="17">
        <v>465267463</v>
      </c>
      <c r="V89" s="16">
        <f t="shared" si="4"/>
        <v>0.72403000901411152</v>
      </c>
      <c r="W89" s="17">
        <v>414160646</v>
      </c>
      <c r="X89" s="1"/>
      <c r="Y89" s="1"/>
      <c r="Z89" s="1"/>
      <c r="AA89" s="1"/>
    </row>
    <row r="90" spans="1:27" ht="22.5">
      <c r="A90" s="20" t="s">
        <v>181</v>
      </c>
      <c r="B90" s="21" t="s">
        <v>23</v>
      </c>
      <c r="C90" s="21" t="s">
        <v>30</v>
      </c>
      <c r="D90" s="21" t="s">
        <v>25</v>
      </c>
      <c r="E90" s="21" t="s">
        <v>33</v>
      </c>
      <c r="F90" s="21" t="s">
        <v>33</v>
      </c>
      <c r="G90" s="21" t="s">
        <v>48</v>
      </c>
      <c r="H90" s="21"/>
      <c r="I90" s="21" t="s">
        <v>26</v>
      </c>
      <c r="J90" s="21" t="s">
        <v>27</v>
      </c>
      <c r="K90" s="22" t="s">
        <v>182</v>
      </c>
      <c r="L90" s="17">
        <v>626000000</v>
      </c>
      <c r="M90" s="17">
        <v>587004340</v>
      </c>
      <c r="N90" s="17">
        <v>95273093</v>
      </c>
      <c r="O90" s="17">
        <v>1117731247</v>
      </c>
      <c r="P90" s="17">
        <v>0</v>
      </c>
      <c r="Q90" s="17">
        <v>1117731247</v>
      </c>
      <c r="R90" s="17">
        <v>0</v>
      </c>
      <c r="S90" s="17">
        <v>1117731247</v>
      </c>
      <c r="T90" s="16">
        <f t="shared" si="3"/>
        <v>1</v>
      </c>
      <c r="U90" s="17">
        <v>960045587</v>
      </c>
      <c r="V90" s="16">
        <f t="shared" si="4"/>
        <v>0.858923457295097</v>
      </c>
      <c r="W90" s="17">
        <v>653199677</v>
      </c>
      <c r="X90" s="1"/>
      <c r="Y90" s="1"/>
      <c r="Z90" s="1"/>
      <c r="AA90" s="1"/>
    </row>
    <row r="91" spans="1:27" ht="22.5">
      <c r="A91" s="20" t="s">
        <v>183</v>
      </c>
      <c r="B91" s="21" t="s">
        <v>23</v>
      </c>
      <c r="C91" s="21" t="s">
        <v>30</v>
      </c>
      <c r="D91" s="21" t="s">
        <v>25</v>
      </c>
      <c r="E91" s="21" t="s">
        <v>33</v>
      </c>
      <c r="F91" s="21" t="s">
        <v>33</v>
      </c>
      <c r="G91" s="21" t="s">
        <v>51</v>
      </c>
      <c r="H91" s="21"/>
      <c r="I91" s="21" t="s">
        <v>26</v>
      </c>
      <c r="J91" s="21" t="s">
        <v>27</v>
      </c>
      <c r="K91" s="22" t="s">
        <v>184</v>
      </c>
      <c r="L91" s="17">
        <v>7002760</v>
      </c>
      <c r="M91" s="17">
        <v>0</v>
      </c>
      <c r="N91" s="17">
        <v>3768260</v>
      </c>
      <c r="O91" s="17">
        <v>3234500</v>
      </c>
      <c r="P91" s="17">
        <v>0</v>
      </c>
      <c r="Q91" s="17">
        <v>3234500</v>
      </c>
      <c r="R91" s="17">
        <v>0</v>
      </c>
      <c r="S91" s="17">
        <v>3234500</v>
      </c>
      <c r="T91" s="16">
        <f t="shared" si="3"/>
        <v>1</v>
      </c>
      <c r="U91" s="17">
        <v>3234500</v>
      </c>
      <c r="V91" s="16">
        <f t="shared" si="4"/>
        <v>1</v>
      </c>
      <c r="W91" s="17">
        <v>3234500</v>
      </c>
      <c r="X91" s="1"/>
      <c r="Y91" s="1"/>
      <c r="Z91" s="1"/>
      <c r="AA91" s="1"/>
    </row>
    <row r="92" spans="1:27" ht="22.5">
      <c r="A92" s="20" t="s">
        <v>185</v>
      </c>
      <c r="B92" s="21" t="s">
        <v>23</v>
      </c>
      <c r="C92" s="21" t="s">
        <v>30</v>
      </c>
      <c r="D92" s="21" t="s">
        <v>25</v>
      </c>
      <c r="E92" s="21" t="s">
        <v>33</v>
      </c>
      <c r="F92" s="21" t="s">
        <v>33</v>
      </c>
      <c r="G92" s="21" t="s">
        <v>57</v>
      </c>
      <c r="H92" s="21"/>
      <c r="I92" s="21" t="s">
        <v>26</v>
      </c>
      <c r="J92" s="21" t="s">
        <v>27</v>
      </c>
      <c r="K92" s="22" t="s">
        <v>186</v>
      </c>
      <c r="L92" s="17">
        <v>14921404473</v>
      </c>
      <c r="M92" s="17">
        <v>142969134</v>
      </c>
      <c r="N92" s="17">
        <v>589393191</v>
      </c>
      <c r="O92" s="17">
        <v>14474980416</v>
      </c>
      <c r="P92" s="17">
        <v>0</v>
      </c>
      <c r="Q92" s="17">
        <v>14461794804.309999</v>
      </c>
      <c r="R92" s="17">
        <v>13185611.689999999</v>
      </c>
      <c r="S92" s="17">
        <v>14301193712.65</v>
      </c>
      <c r="T92" s="16">
        <f t="shared" si="3"/>
        <v>0.98799399388769438</v>
      </c>
      <c r="U92" s="17">
        <v>12352381086.43</v>
      </c>
      <c r="V92" s="16">
        <f t="shared" si="4"/>
        <v>0.85336081510522999</v>
      </c>
      <c r="W92" s="17">
        <v>10989601985.49</v>
      </c>
      <c r="X92" s="1"/>
      <c r="Y92" s="1"/>
      <c r="Z92" s="1"/>
      <c r="AA92" s="1"/>
    </row>
    <row r="93" spans="1:27" ht="22.5">
      <c r="A93" s="20" t="s">
        <v>185</v>
      </c>
      <c r="B93" s="21" t="s">
        <v>23</v>
      </c>
      <c r="C93" s="21" t="s">
        <v>30</v>
      </c>
      <c r="D93" s="21" t="s">
        <v>25</v>
      </c>
      <c r="E93" s="21" t="s">
        <v>33</v>
      </c>
      <c r="F93" s="21" t="s">
        <v>33</v>
      </c>
      <c r="G93" s="21" t="s">
        <v>57</v>
      </c>
      <c r="H93" s="21"/>
      <c r="I93" s="21" t="s">
        <v>144</v>
      </c>
      <c r="J93" s="21" t="s">
        <v>27</v>
      </c>
      <c r="K93" s="22" t="s">
        <v>186</v>
      </c>
      <c r="L93" s="17">
        <v>0</v>
      </c>
      <c r="M93" s="17">
        <v>5000000</v>
      </c>
      <c r="N93" s="17">
        <v>0</v>
      </c>
      <c r="O93" s="17">
        <v>5000000</v>
      </c>
      <c r="P93" s="17">
        <v>0</v>
      </c>
      <c r="Q93" s="17">
        <v>4521916</v>
      </c>
      <c r="R93" s="17">
        <v>478084</v>
      </c>
      <c r="S93" s="17">
        <v>4521916</v>
      </c>
      <c r="T93" s="16">
        <f t="shared" si="3"/>
        <v>0.90438320000000005</v>
      </c>
      <c r="U93" s="17">
        <v>0</v>
      </c>
      <c r="V93" s="16">
        <f t="shared" si="4"/>
        <v>0</v>
      </c>
      <c r="W93" s="17">
        <v>0</v>
      </c>
      <c r="X93" s="1"/>
      <c r="Y93" s="1"/>
      <c r="Z93" s="1"/>
      <c r="AA93" s="1"/>
    </row>
    <row r="94" spans="1:27">
      <c r="A94" s="20" t="s">
        <v>187</v>
      </c>
      <c r="B94" s="21" t="s">
        <v>23</v>
      </c>
      <c r="C94" s="21" t="s">
        <v>30</v>
      </c>
      <c r="D94" s="21" t="s">
        <v>25</v>
      </c>
      <c r="E94" s="21" t="s">
        <v>33</v>
      </c>
      <c r="F94" s="21" t="s">
        <v>33</v>
      </c>
      <c r="G94" s="21" t="s">
        <v>63</v>
      </c>
      <c r="H94" s="21"/>
      <c r="I94" s="21" t="s">
        <v>26</v>
      </c>
      <c r="J94" s="21" t="s">
        <v>27</v>
      </c>
      <c r="K94" s="22" t="s">
        <v>188</v>
      </c>
      <c r="L94" s="17">
        <v>74039400</v>
      </c>
      <c r="M94" s="17">
        <v>12890000</v>
      </c>
      <c r="N94" s="17">
        <v>3502904</v>
      </c>
      <c r="O94" s="17">
        <v>83426496</v>
      </c>
      <c r="P94" s="17">
        <v>0</v>
      </c>
      <c r="Q94" s="17">
        <v>83424506</v>
      </c>
      <c r="R94" s="17">
        <v>1990</v>
      </c>
      <c r="S94" s="17">
        <v>83424506</v>
      </c>
      <c r="T94" s="16">
        <f t="shared" si="3"/>
        <v>0.9999761466668815</v>
      </c>
      <c r="U94" s="17">
        <v>66310856</v>
      </c>
      <c r="V94" s="16">
        <f t="shared" si="4"/>
        <v>0.79484167715733856</v>
      </c>
      <c r="W94" s="17">
        <v>51757188</v>
      </c>
      <c r="X94" s="1"/>
      <c r="Y94" s="1"/>
      <c r="Z94" s="1"/>
      <c r="AA94" s="1"/>
    </row>
    <row r="95" spans="1:27" ht="22.5">
      <c r="A95" s="20" t="s">
        <v>189</v>
      </c>
      <c r="B95" s="21" t="s">
        <v>23</v>
      </c>
      <c r="C95" s="21" t="s">
        <v>30</v>
      </c>
      <c r="D95" s="21" t="s">
        <v>25</v>
      </c>
      <c r="E95" s="21" t="s">
        <v>33</v>
      </c>
      <c r="F95" s="21" t="s">
        <v>33</v>
      </c>
      <c r="G95" s="21" t="s">
        <v>190</v>
      </c>
      <c r="H95" s="21"/>
      <c r="I95" s="21" t="s">
        <v>26</v>
      </c>
      <c r="J95" s="21" t="s">
        <v>27</v>
      </c>
      <c r="K95" s="22" t="s">
        <v>191</v>
      </c>
      <c r="L95" s="17">
        <v>27776158</v>
      </c>
      <c r="M95" s="17">
        <v>23211984</v>
      </c>
      <c r="N95" s="17">
        <v>0</v>
      </c>
      <c r="O95" s="17">
        <v>50988142</v>
      </c>
      <c r="P95" s="17">
        <v>0</v>
      </c>
      <c r="Q95" s="17">
        <v>50381452</v>
      </c>
      <c r="R95" s="17">
        <v>606690</v>
      </c>
      <c r="S95" s="17">
        <v>41888052</v>
      </c>
      <c r="T95" s="16">
        <f t="shared" si="3"/>
        <v>0.82152536564285872</v>
      </c>
      <c r="U95" s="17">
        <v>41835752</v>
      </c>
      <c r="V95" s="16">
        <f t="shared" si="4"/>
        <v>0.8204996369548041</v>
      </c>
      <c r="W95" s="17">
        <v>34834552</v>
      </c>
      <c r="X95" s="1"/>
      <c r="Y95" s="1"/>
      <c r="Z95" s="1"/>
      <c r="AA95" s="1"/>
    </row>
    <row r="96" spans="1:27">
      <c r="A96" s="20" t="s">
        <v>192</v>
      </c>
      <c r="B96" s="21" t="s">
        <v>23</v>
      </c>
      <c r="C96" s="21" t="s">
        <v>30</v>
      </c>
      <c r="D96" s="21" t="s">
        <v>25</v>
      </c>
      <c r="E96" s="21" t="s">
        <v>33</v>
      </c>
      <c r="F96" s="21" t="s">
        <v>33</v>
      </c>
      <c r="G96" s="21" t="s">
        <v>193</v>
      </c>
      <c r="H96" s="21"/>
      <c r="I96" s="21" t="s">
        <v>26</v>
      </c>
      <c r="J96" s="21" t="s">
        <v>27</v>
      </c>
      <c r="K96" s="22" t="s">
        <v>194</v>
      </c>
      <c r="L96" s="17">
        <v>675402381</v>
      </c>
      <c r="M96" s="17">
        <v>197735170</v>
      </c>
      <c r="N96" s="17">
        <v>153031199</v>
      </c>
      <c r="O96" s="17">
        <v>720106352</v>
      </c>
      <c r="P96" s="17">
        <v>0</v>
      </c>
      <c r="Q96" s="17">
        <v>716208981.99000001</v>
      </c>
      <c r="R96" s="17">
        <v>3897370.01</v>
      </c>
      <c r="S96" s="17">
        <v>670583440.99000001</v>
      </c>
      <c r="T96" s="16">
        <f t="shared" si="3"/>
        <v>0.93122833749145983</v>
      </c>
      <c r="U96" s="17">
        <v>563911755.99000001</v>
      </c>
      <c r="V96" s="16">
        <f t="shared" si="4"/>
        <v>0.78309510036095331</v>
      </c>
      <c r="W96" s="17">
        <v>555236198.99000001</v>
      </c>
      <c r="X96" s="1"/>
      <c r="Y96" s="1"/>
      <c r="Z96" s="1"/>
      <c r="AA96" s="1"/>
    </row>
    <row r="97" spans="1:27" ht="22.5">
      <c r="A97" s="20" t="s">
        <v>195</v>
      </c>
      <c r="B97" s="21" t="s">
        <v>23</v>
      </c>
      <c r="C97" s="21" t="s">
        <v>30</v>
      </c>
      <c r="D97" s="21" t="s">
        <v>25</v>
      </c>
      <c r="E97" s="21" t="s">
        <v>33</v>
      </c>
      <c r="F97" s="21" t="s">
        <v>33</v>
      </c>
      <c r="G97" s="21" t="s">
        <v>154</v>
      </c>
      <c r="H97" s="21"/>
      <c r="I97" s="21" t="s">
        <v>26</v>
      </c>
      <c r="J97" s="21" t="s">
        <v>27</v>
      </c>
      <c r="K97" s="22" t="s">
        <v>196</v>
      </c>
      <c r="L97" s="17">
        <v>1979976152</v>
      </c>
      <c r="M97" s="17">
        <v>207233239</v>
      </c>
      <c r="N97" s="17">
        <v>152780562</v>
      </c>
      <c r="O97" s="17">
        <v>2034428829</v>
      </c>
      <c r="P97" s="17">
        <v>0</v>
      </c>
      <c r="Q97" s="17">
        <v>2004607336.8299999</v>
      </c>
      <c r="R97" s="17">
        <v>29821492.170000002</v>
      </c>
      <c r="S97" s="17">
        <v>1954778670.8299999</v>
      </c>
      <c r="T97" s="16">
        <f t="shared" si="3"/>
        <v>0.96084888444627914</v>
      </c>
      <c r="U97" s="17">
        <v>1205110181.48</v>
      </c>
      <c r="V97" s="16">
        <f t="shared" si="4"/>
        <v>0.59235799468706807</v>
      </c>
      <c r="W97" s="17">
        <v>1006018812.48</v>
      </c>
      <c r="X97" s="1"/>
      <c r="Y97" s="1"/>
      <c r="Z97" s="1"/>
      <c r="AA97" s="1"/>
    </row>
    <row r="98" spans="1:27" s="3" customFormat="1" ht="21">
      <c r="A98" s="4" t="s">
        <v>381</v>
      </c>
      <c r="B98" s="5"/>
      <c r="C98" s="5"/>
      <c r="D98" s="5"/>
      <c r="E98" s="5"/>
      <c r="F98" s="5" t="s">
        <v>361</v>
      </c>
      <c r="G98" s="5"/>
      <c r="H98" s="5"/>
      <c r="I98" s="5"/>
      <c r="J98" s="5"/>
      <c r="K98" s="7" t="s">
        <v>382</v>
      </c>
      <c r="L98" s="23">
        <f t="shared" ref="L98:S98" si="8">SUBTOTAL(9,L84:L97)</f>
        <v>31249368480</v>
      </c>
      <c r="M98" s="23">
        <f t="shared" si="8"/>
        <v>2022359899</v>
      </c>
      <c r="N98" s="23">
        <f t="shared" si="8"/>
        <v>3348168084</v>
      </c>
      <c r="O98" s="23">
        <f t="shared" si="8"/>
        <v>29923560295</v>
      </c>
      <c r="P98" s="23">
        <f t="shared" si="8"/>
        <v>0</v>
      </c>
      <c r="Q98" s="23">
        <f t="shared" si="8"/>
        <v>29828172241.129997</v>
      </c>
      <c r="R98" s="23">
        <f t="shared" si="8"/>
        <v>95388053.870000005</v>
      </c>
      <c r="S98" s="23">
        <f t="shared" si="8"/>
        <v>29520922417.470001</v>
      </c>
      <c r="T98" s="18">
        <f t="shared" si="3"/>
        <v>0.98654445281374903</v>
      </c>
      <c r="U98" s="23">
        <f>SUBTOTAL(9,U84:U97)</f>
        <v>23263001325.230003</v>
      </c>
      <c r="V98" s="18">
        <f t="shared" si="4"/>
        <v>0.77741422129896331</v>
      </c>
      <c r="W98" s="23">
        <f>SUBTOTAL(9,W84:W97)</f>
        <v>20950500003.290001</v>
      </c>
      <c r="X98" s="1"/>
      <c r="Y98" s="2"/>
      <c r="Z98" s="2"/>
      <c r="AA98" s="2"/>
    </row>
    <row r="99" spans="1:27" ht="22.5">
      <c r="A99" s="20" t="s">
        <v>197</v>
      </c>
      <c r="B99" s="21" t="s">
        <v>23</v>
      </c>
      <c r="C99" s="21" t="s">
        <v>30</v>
      </c>
      <c r="D99" s="21" t="s">
        <v>25</v>
      </c>
      <c r="E99" s="21" t="s">
        <v>33</v>
      </c>
      <c r="F99" s="21" t="s">
        <v>38</v>
      </c>
      <c r="G99" s="21" t="s">
        <v>24</v>
      </c>
      <c r="H99" s="21"/>
      <c r="I99" s="21" t="s">
        <v>26</v>
      </c>
      <c r="J99" s="21" t="s">
        <v>27</v>
      </c>
      <c r="K99" s="22" t="s">
        <v>198</v>
      </c>
      <c r="L99" s="17">
        <v>8793719110</v>
      </c>
      <c r="M99" s="17">
        <v>779926853</v>
      </c>
      <c r="N99" s="17">
        <v>5276886857</v>
      </c>
      <c r="O99" s="17">
        <v>4296759106</v>
      </c>
      <c r="P99" s="17">
        <v>0</v>
      </c>
      <c r="Q99" s="17">
        <v>4112264586.1799998</v>
      </c>
      <c r="R99" s="17">
        <v>184494519.81999999</v>
      </c>
      <c r="S99" s="17">
        <v>3989971270.1799998</v>
      </c>
      <c r="T99" s="16">
        <f t="shared" si="3"/>
        <v>0.92860017788951654</v>
      </c>
      <c r="U99" s="17">
        <v>2416703215</v>
      </c>
      <c r="V99" s="16">
        <f t="shared" si="4"/>
        <v>0.56244791839163444</v>
      </c>
      <c r="W99" s="17">
        <v>2222077456</v>
      </c>
      <c r="X99" s="1"/>
      <c r="Y99" s="1"/>
      <c r="Z99" s="1"/>
      <c r="AA99" s="1"/>
    </row>
    <row r="100" spans="1:27" ht="22.5">
      <c r="A100" s="20" t="s">
        <v>197</v>
      </c>
      <c r="B100" s="21" t="s">
        <v>23</v>
      </c>
      <c r="C100" s="21" t="s">
        <v>30</v>
      </c>
      <c r="D100" s="21" t="s">
        <v>25</v>
      </c>
      <c r="E100" s="21" t="s">
        <v>33</v>
      </c>
      <c r="F100" s="21" t="s">
        <v>38</v>
      </c>
      <c r="G100" s="21" t="s">
        <v>24</v>
      </c>
      <c r="H100" s="21"/>
      <c r="I100" s="21" t="s">
        <v>144</v>
      </c>
      <c r="J100" s="21" t="s">
        <v>27</v>
      </c>
      <c r="K100" s="22" t="s">
        <v>198</v>
      </c>
      <c r="L100" s="17">
        <v>0</v>
      </c>
      <c r="M100" s="17">
        <v>26400760</v>
      </c>
      <c r="N100" s="17">
        <v>8313188</v>
      </c>
      <c r="O100" s="17">
        <v>18087572</v>
      </c>
      <c r="P100" s="17">
        <v>0</v>
      </c>
      <c r="Q100" s="17">
        <v>18087572</v>
      </c>
      <c r="R100" s="17">
        <v>0</v>
      </c>
      <c r="S100" s="17">
        <v>18087572</v>
      </c>
      <c r="T100" s="16">
        <f t="shared" si="3"/>
        <v>1</v>
      </c>
      <c r="U100" s="17">
        <v>0</v>
      </c>
      <c r="V100" s="16">
        <f t="shared" si="4"/>
        <v>0</v>
      </c>
      <c r="W100" s="17">
        <v>0</v>
      </c>
      <c r="X100" s="1"/>
      <c r="Y100" s="1"/>
      <c r="Z100" s="1"/>
      <c r="AA100" s="1"/>
    </row>
    <row r="101" spans="1:27" ht="22.5">
      <c r="A101" s="20" t="s">
        <v>197</v>
      </c>
      <c r="B101" s="21" t="s">
        <v>23</v>
      </c>
      <c r="C101" s="21" t="s">
        <v>30</v>
      </c>
      <c r="D101" s="21" t="s">
        <v>25</v>
      </c>
      <c r="E101" s="21" t="s">
        <v>33</v>
      </c>
      <c r="F101" s="21" t="s">
        <v>38</v>
      </c>
      <c r="G101" s="21" t="s">
        <v>24</v>
      </c>
      <c r="H101" s="21"/>
      <c r="I101" s="21" t="s">
        <v>60</v>
      </c>
      <c r="J101" s="21" t="s">
        <v>94</v>
      </c>
      <c r="K101" s="22" t="s">
        <v>198</v>
      </c>
      <c r="L101" s="17">
        <v>1900000000</v>
      </c>
      <c r="M101" s="17">
        <v>1800000000</v>
      </c>
      <c r="N101" s="17">
        <v>1813315521</v>
      </c>
      <c r="O101" s="17">
        <v>1886684479</v>
      </c>
      <c r="P101" s="17">
        <v>0</v>
      </c>
      <c r="Q101" s="17">
        <v>64888592</v>
      </c>
      <c r="R101" s="17">
        <v>1821795887</v>
      </c>
      <c r="S101" s="17">
        <v>55733808</v>
      </c>
      <c r="T101" s="16">
        <f t="shared" si="3"/>
        <v>2.9540608734715732E-2</v>
      </c>
      <c r="U101" s="17">
        <v>50351312</v>
      </c>
      <c r="V101" s="16">
        <f t="shared" si="4"/>
        <v>2.668772259508263E-2</v>
      </c>
      <c r="W101" s="17">
        <v>50351312</v>
      </c>
      <c r="X101" s="1"/>
      <c r="Y101" s="1"/>
      <c r="Z101" s="1"/>
      <c r="AA101" s="1"/>
    </row>
    <row r="102" spans="1:27" ht="22.5">
      <c r="A102" s="20" t="s">
        <v>199</v>
      </c>
      <c r="B102" s="21" t="s">
        <v>23</v>
      </c>
      <c r="C102" s="21" t="s">
        <v>30</v>
      </c>
      <c r="D102" s="21" t="s">
        <v>25</v>
      </c>
      <c r="E102" s="21" t="s">
        <v>33</v>
      </c>
      <c r="F102" s="21" t="s">
        <v>38</v>
      </c>
      <c r="G102" s="21" t="s">
        <v>30</v>
      </c>
      <c r="H102" s="21"/>
      <c r="I102" s="21" t="s">
        <v>26</v>
      </c>
      <c r="J102" s="21" t="s">
        <v>27</v>
      </c>
      <c r="K102" s="22" t="s">
        <v>200</v>
      </c>
      <c r="L102" s="17">
        <v>1723333659</v>
      </c>
      <c r="M102" s="17">
        <v>918248150</v>
      </c>
      <c r="N102" s="17">
        <v>902626757</v>
      </c>
      <c r="O102" s="17">
        <v>1738955052</v>
      </c>
      <c r="P102" s="17">
        <v>0</v>
      </c>
      <c r="Q102" s="17">
        <v>1364817762</v>
      </c>
      <c r="R102" s="17">
        <v>374137290</v>
      </c>
      <c r="S102" s="17">
        <v>1172680259</v>
      </c>
      <c r="T102" s="16">
        <f t="shared" si="3"/>
        <v>0.67435915474139585</v>
      </c>
      <c r="U102" s="17">
        <v>443982448</v>
      </c>
      <c r="V102" s="16">
        <f t="shared" si="4"/>
        <v>0.25531565493275327</v>
      </c>
      <c r="W102" s="17">
        <v>390783062</v>
      </c>
      <c r="X102" s="1"/>
      <c r="Y102" s="1"/>
      <c r="Z102" s="1"/>
      <c r="AA102" s="1"/>
    </row>
    <row r="103" spans="1:27" ht="33.75">
      <c r="A103" s="20" t="s">
        <v>201</v>
      </c>
      <c r="B103" s="21" t="s">
        <v>23</v>
      </c>
      <c r="C103" s="21" t="s">
        <v>30</v>
      </c>
      <c r="D103" s="21" t="s">
        <v>25</v>
      </c>
      <c r="E103" s="21" t="s">
        <v>33</v>
      </c>
      <c r="F103" s="21" t="s">
        <v>38</v>
      </c>
      <c r="G103" s="21" t="s">
        <v>38</v>
      </c>
      <c r="H103" s="21"/>
      <c r="I103" s="21" t="s">
        <v>26</v>
      </c>
      <c r="J103" s="21" t="s">
        <v>27</v>
      </c>
      <c r="K103" s="22" t="s">
        <v>202</v>
      </c>
      <c r="L103" s="17">
        <v>1369870367</v>
      </c>
      <c r="M103" s="17">
        <v>1061803700</v>
      </c>
      <c r="N103" s="17">
        <v>1027635546</v>
      </c>
      <c r="O103" s="17">
        <v>1404038521</v>
      </c>
      <c r="P103" s="17">
        <v>0</v>
      </c>
      <c r="Q103" s="17">
        <v>1298425995</v>
      </c>
      <c r="R103" s="17">
        <v>105612526</v>
      </c>
      <c r="S103" s="17">
        <v>1289879645</v>
      </c>
      <c r="T103" s="16">
        <f t="shared" si="3"/>
        <v>0.91869249006167397</v>
      </c>
      <c r="U103" s="17">
        <v>595832805</v>
      </c>
      <c r="V103" s="16">
        <f t="shared" si="4"/>
        <v>0.4243706964504288</v>
      </c>
      <c r="W103" s="17">
        <v>354395145</v>
      </c>
      <c r="X103" s="1"/>
      <c r="Y103" s="1"/>
      <c r="Z103" s="1"/>
      <c r="AA103" s="1"/>
    </row>
    <row r="104" spans="1:27" ht="22.5">
      <c r="A104" s="20" t="s">
        <v>203</v>
      </c>
      <c r="B104" s="21" t="s">
        <v>23</v>
      </c>
      <c r="C104" s="21" t="s">
        <v>30</v>
      </c>
      <c r="D104" s="21" t="s">
        <v>25</v>
      </c>
      <c r="E104" s="21" t="s">
        <v>33</v>
      </c>
      <c r="F104" s="21" t="s">
        <v>38</v>
      </c>
      <c r="G104" s="21" t="s">
        <v>108</v>
      </c>
      <c r="H104" s="21"/>
      <c r="I104" s="21" t="s">
        <v>26</v>
      </c>
      <c r="J104" s="21" t="s">
        <v>27</v>
      </c>
      <c r="K104" s="22" t="s">
        <v>204</v>
      </c>
      <c r="L104" s="17">
        <v>10509200942</v>
      </c>
      <c r="M104" s="17">
        <v>706893255</v>
      </c>
      <c r="N104" s="17">
        <v>3098201844</v>
      </c>
      <c r="O104" s="17">
        <v>8117892353</v>
      </c>
      <c r="P104" s="17">
        <v>0</v>
      </c>
      <c r="Q104" s="17">
        <v>8117844907</v>
      </c>
      <c r="R104" s="17">
        <v>47446</v>
      </c>
      <c r="S104" s="17">
        <v>7733740111</v>
      </c>
      <c r="T104" s="16">
        <f t="shared" si="3"/>
        <v>0.95267832766247074</v>
      </c>
      <c r="U104" s="17">
        <v>4686668001</v>
      </c>
      <c r="V104" s="16">
        <f t="shared" si="4"/>
        <v>0.57732571426227686</v>
      </c>
      <c r="W104" s="17">
        <v>4219467025</v>
      </c>
      <c r="X104" s="1"/>
      <c r="Y104" s="1"/>
      <c r="Z104" s="1"/>
      <c r="AA104" s="1"/>
    </row>
    <row r="105" spans="1:27" ht="22.5">
      <c r="A105" s="20" t="s">
        <v>203</v>
      </c>
      <c r="B105" s="21" t="s">
        <v>23</v>
      </c>
      <c r="C105" s="21" t="s">
        <v>30</v>
      </c>
      <c r="D105" s="21" t="s">
        <v>25</v>
      </c>
      <c r="E105" s="21" t="s">
        <v>33</v>
      </c>
      <c r="F105" s="21" t="s">
        <v>38</v>
      </c>
      <c r="G105" s="21" t="s">
        <v>108</v>
      </c>
      <c r="H105" s="21"/>
      <c r="I105" s="21" t="s">
        <v>144</v>
      </c>
      <c r="J105" s="21" t="s">
        <v>27</v>
      </c>
      <c r="K105" s="22" t="s">
        <v>204</v>
      </c>
      <c r="L105" s="17">
        <v>0</v>
      </c>
      <c r="M105" s="17">
        <v>45000000</v>
      </c>
      <c r="N105" s="17">
        <v>0</v>
      </c>
      <c r="O105" s="17">
        <v>45000000</v>
      </c>
      <c r="P105" s="17">
        <v>0</v>
      </c>
      <c r="Q105" s="17">
        <v>45000000</v>
      </c>
      <c r="R105" s="17">
        <v>0</v>
      </c>
      <c r="S105" s="17">
        <v>45000000</v>
      </c>
      <c r="T105" s="16">
        <f t="shared" si="3"/>
        <v>1</v>
      </c>
      <c r="U105" s="17">
        <v>0</v>
      </c>
      <c r="V105" s="16">
        <f t="shared" si="4"/>
        <v>0</v>
      </c>
      <c r="W105" s="17">
        <v>0</v>
      </c>
      <c r="X105" s="1"/>
      <c r="Y105" s="1"/>
      <c r="Z105" s="1"/>
      <c r="AA105" s="1"/>
    </row>
    <row r="106" spans="1:27">
      <c r="A106" s="20" t="s">
        <v>205</v>
      </c>
      <c r="B106" s="21" t="s">
        <v>23</v>
      </c>
      <c r="C106" s="21" t="s">
        <v>30</v>
      </c>
      <c r="D106" s="21" t="s">
        <v>25</v>
      </c>
      <c r="E106" s="21" t="s">
        <v>33</v>
      </c>
      <c r="F106" s="21" t="s">
        <v>38</v>
      </c>
      <c r="G106" s="21" t="s">
        <v>117</v>
      </c>
      <c r="H106" s="21"/>
      <c r="I106" s="21" t="s">
        <v>26</v>
      </c>
      <c r="J106" s="21" t="s">
        <v>27</v>
      </c>
      <c r="K106" s="22" t="s">
        <v>206</v>
      </c>
      <c r="L106" s="17">
        <v>21627489467</v>
      </c>
      <c r="M106" s="17">
        <v>531541215</v>
      </c>
      <c r="N106" s="17">
        <v>611094793</v>
      </c>
      <c r="O106" s="17">
        <v>21547935889</v>
      </c>
      <c r="P106" s="17">
        <v>0</v>
      </c>
      <c r="Q106" s="17">
        <v>21253574366</v>
      </c>
      <c r="R106" s="17">
        <v>294361523</v>
      </c>
      <c r="S106" s="17">
        <v>21247538428</v>
      </c>
      <c r="T106" s="16">
        <f t="shared" si="3"/>
        <v>0.98605910735267455</v>
      </c>
      <c r="U106" s="17">
        <v>17855389635</v>
      </c>
      <c r="V106" s="16">
        <f t="shared" si="4"/>
        <v>0.82863573230301812</v>
      </c>
      <c r="W106" s="17">
        <v>17527655675</v>
      </c>
      <c r="X106" s="1"/>
      <c r="Y106" s="1"/>
      <c r="Z106" s="1"/>
      <c r="AA106" s="1"/>
    </row>
    <row r="107" spans="1:27" ht="22.5">
      <c r="A107" s="20" t="s">
        <v>207</v>
      </c>
      <c r="B107" s="21" t="s">
        <v>23</v>
      </c>
      <c r="C107" s="21" t="s">
        <v>30</v>
      </c>
      <c r="D107" s="21" t="s">
        <v>25</v>
      </c>
      <c r="E107" s="21" t="s">
        <v>33</v>
      </c>
      <c r="F107" s="21" t="s">
        <v>38</v>
      </c>
      <c r="G107" s="21" t="s">
        <v>26</v>
      </c>
      <c r="H107" s="21"/>
      <c r="I107" s="21" t="s">
        <v>26</v>
      </c>
      <c r="J107" s="21" t="s">
        <v>27</v>
      </c>
      <c r="K107" s="22" t="s">
        <v>208</v>
      </c>
      <c r="L107" s="17">
        <v>63387195174</v>
      </c>
      <c r="M107" s="17">
        <v>700265113</v>
      </c>
      <c r="N107" s="17">
        <v>708413764</v>
      </c>
      <c r="O107" s="17">
        <v>63379046523</v>
      </c>
      <c r="P107" s="17">
        <v>0</v>
      </c>
      <c r="Q107" s="17">
        <v>63340469684.57</v>
      </c>
      <c r="R107" s="17">
        <v>38576838.43</v>
      </c>
      <c r="S107" s="17">
        <v>63065147853.269997</v>
      </c>
      <c r="T107" s="16">
        <f t="shared" si="3"/>
        <v>0.99504728002469889</v>
      </c>
      <c r="U107" s="17">
        <v>52109442642.919998</v>
      </c>
      <c r="V107" s="16">
        <f t="shared" si="4"/>
        <v>0.82218722908697739</v>
      </c>
      <c r="W107" s="17">
        <v>51024645084.919998</v>
      </c>
      <c r="X107" s="1"/>
      <c r="Y107" s="1"/>
      <c r="Z107" s="1"/>
      <c r="AA107" s="1"/>
    </row>
    <row r="108" spans="1:27" ht="22.5">
      <c r="A108" s="20" t="s">
        <v>207</v>
      </c>
      <c r="B108" s="21" t="s">
        <v>23</v>
      </c>
      <c r="C108" s="21" t="s">
        <v>30</v>
      </c>
      <c r="D108" s="21" t="s">
        <v>25</v>
      </c>
      <c r="E108" s="21" t="s">
        <v>33</v>
      </c>
      <c r="F108" s="21" t="s">
        <v>38</v>
      </c>
      <c r="G108" s="21" t="s">
        <v>26</v>
      </c>
      <c r="H108" s="21"/>
      <c r="I108" s="21" t="s">
        <v>144</v>
      </c>
      <c r="J108" s="21" t="s">
        <v>27</v>
      </c>
      <c r="K108" s="22" t="s">
        <v>208</v>
      </c>
      <c r="L108" s="17">
        <v>159208806</v>
      </c>
      <c r="M108" s="17">
        <v>4750801</v>
      </c>
      <c r="N108" s="17">
        <v>0</v>
      </c>
      <c r="O108" s="17">
        <v>163959607</v>
      </c>
      <c r="P108" s="17">
        <v>0</v>
      </c>
      <c r="Q108" s="17">
        <v>163959607</v>
      </c>
      <c r="R108" s="17">
        <v>0</v>
      </c>
      <c r="S108" s="17">
        <v>163959607</v>
      </c>
      <c r="T108" s="16">
        <f t="shared" si="3"/>
        <v>1</v>
      </c>
      <c r="U108" s="17">
        <v>0</v>
      </c>
      <c r="V108" s="16">
        <f t="shared" si="4"/>
        <v>0</v>
      </c>
      <c r="W108" s="17">
        <v>0</v>
      </c>
      <c r="X108" s="1"/>
      <c r="Y108" s="1"/>
      <c r="Z108" s="1"/>
      <c r="AA108" s="1"/>
    </row>
    <row r="109" spans="1:27" ht="22.5">
      <c r="A109" s="20" t="s">
        <v>209</v>
      </c>
      <c r="B109" s="21" t="s">
        <v>23</v>
      </c>
      <c r="C109" s="21" t="s">
        <v>30</v>
      </c>
      <c r="D109" s="21" t="s">
        <v>25</v>
      </c>
      <c r="E109" s="21" t="s">
        <v>33</v>
      </c>
      <c r="F109" s="21" t="s">
        <v>38</v>
      </c>
      <c r="G109" s="21" t="s">
        <v>48</v>
      </c>
      <c r="H109" s="21"/>
      <c r="I109" s="21" t="s">
        <v>26</v>
      </c>
      <c r="J109" s="21" t="s">
        <v>27</v>
      </c>
      <c r="K109" s="22" t="s">
        <v>210</v>
      </c>
      <c r="L109" s="17">
        <v>1517200000</v>
      </c>
      <c r="M109" s="17">
        <v>148018249</v>
      </c>
      <c r="N109" s="17">
        <v>244142186</v>
      </c>
      <c r="O109" s="17">
        <v>1421076063</v>
      </c>
      <c r="P109" s="17">
        <v>0</v>
      </c>
      <c r="Q109" s="17">
        <v>1348813448</v>
      </c>
      <c r="R109" s="17">
        <v>72262615</v>
      </c>
      <c r="S109" s="17">
        <v>1299606026</v>
      </c>
      <c r="T109" s="16">
        <f t="shared" si="3"/>
        <v>0.9145224944936674</v>
      </c>
      <c r="U109" s="17">
        <v>568726875.59000003</v>
      </c>
      <c r="V109" s="16">
        <f t="shared" si="4"/>
        <v>0.40020860979768685</v>
      </c>
      <c r="W109" s="17">
        <v>514050992.58999997</v>
      </c>
      <c r="X109" s="1"/>
      <c r="Y109" s="1"/>
      <c r="Z109" s="1"/>
      <c r="AA109" s="1"/>
    </row>
    <row r="110" spans="1:27" s="3" customFormat="1" ht="21">
      <c r="A110" s="4" t="s">
        <v>383</v>
      </c>
      <c r="B110" s="5"/>
      <c r="C110" s="5"/>
      <c r="D110" s="5"/>
      <c r="E110" s="5"/>
      <c r="F110" s="5" t="s">
        <v>362</v>
      </c>
      <c r="G110" s="5"/>
      <c r="H110" s="5"/>
      <c r="I110" s="5"/>
      <c r="J110" s="5"/>
      <c r="K110" s="7" t="s">
        <v>384</v>
      </c>
      <c r="L110" s="23">
        <f t="shared" ref="L110:S110" si="9">SUBTOTAL(9,L99:L109)</f>
        <v>110987217525</v>
      </c>
      <c r="M110" s="23">
        <f t="shared" si="9"/>
        <v>6722848096</v>
      </c>
      <c r="N110" s="23">
        <f t="shared" si="9"/>
        <v>13690630456</v>
      </c>
      <c r="O110" s="23">
        <f t="shared" si="9"/>
        <v>104019435165</v>
      </c>
      <c r="P110" s="23">
        <f t="shared" si="9"/>
        <v>0</v>
      </c>
      <c r="Q110" s="23">
        <f t="shared" si="9"/>
        <v>101128146519.75</v>
      </c>
      <c r="R110" s="23">
        <f t="shared" si="9"/>
        <v>2891288645.2499995</v>
      </c>
      <c r="S110" s="23">
        <f t="shared" si="9"/>
        <v>100081344579.45</v>
      </c>
      <c r="T110" s="18">
        <f t="shared" si="3"/>
        <v>0.96214081936415785</v>
      </c>
      <c r="U110" s="23">
        <f>SUBTOTAL(9,U99:U109)</f>
        <v>78727096934.509995</v>
      </c>
      <c r="V110" s="18">
        <f t="shared" si="4"/>
        <v>0.75684987915604196</v>
      </c>
      <c r="W110" s="23">
        <f>SUBTOTAL(9,W99:W109)</f>
        <v>76303425752.509995</v>
      </c>
      <c r="X110" s="1"/>
      <c r="Y110" s="2"/>
      <c r="Z110" s="2"/>
      <c r="AA110" s="2"/>
    </row>
    <row r="111" spans="1:27">
      <c r="A111" s="20" t="s">
        <v>211</v>
      </c>
      <c r="B111" s="21" t="s">
        <v>23</v>
      </c>
      <c r="C111" s="21" t="s">
        <v>30</v>
      </c>
      <c r="D111" s="21" t="s">
        <v>25</v>
      </c>
      <c r="E111" s="21" t="s">
        <v>33</v>
      </c>
      <c r="F111" s="21" t="s">
        <v>108</v>
      </c>
      <c r="G111" s="21" t="s">
        <v>30</v>
      </c>
      <c r="H111" s="21"/>
      <c r="I111" s="21" t="s">
        <v>26</v>
      </c>
      <c r="J111" s="21" t="s">
        <v>27</v>
      </c>
      <c r="K111" s="22" t="s">
        <v>212</v>
      </c>
      <c r="L111" s="17">
        <v>13388265624</v>
      </c>
      <c r="M111" s="17">
        <v>0</v>
      </c>
      <c r="N111" s="17">
        <v>180000</v>
      </c>
      <c r="O111" s="17">
        <v>13388085624</v>
      </c>
      <c r="P111" s="17">
        <v>0</v>
      </c>
      <c r="Q111" s="17">
        <v>13388085624</v>
      </c>
      <c r="R111" s="17">
        <v>0</v>
      </c>
      <c r="S111" s="17">
        <v>13388085624</v>
      </c>
      <c r="T111" s="16">
        <f t="shared" si="3"/>
        <v>1</v>
      </c>
      <c r="U111" s="17">
        <v>9694697356.0499992</v>
      </c>
      <c r="V111" s="16">
        <f t="shared" si="4"/>
        <v>0.72412872372663273</v>
      </c>
      <c r="W111" s="17">
        <v>8385786855</v>
      </c>
      <c r="X111" s="1"/>
      <c r="Y111" s="1"/>
      <c r="Z111" s="1"/>
      <c r="AA111" s="1"/>
    </row>
    <row r="112" spans="1:27">
      <c r="A112" s="20" t="s">
        <v>213</v>
      </c>
      <c r="B112" s="21" t="s">
        <v>23</v>
      </c>
      <c r="C112" s="21" t="s">
        <v>30</v>
      </c>
      <c r="D112" s="21" t="s">
        <v>25</v>
      </c>
      <c r="E112" s="21" t="s">
        <v>33</v>
      </c>
      <c r="F112" s="21" t="s">
        <v>108</v>
      </c>
      <c r="G112" s="21" t="s">
        <v>88</v>
      </c>
      <c r="H112" s="21"/>
      <c r="I112" s="21" t="s">
        <v>26</v>
      </c>
      <c r="J112" s="21" t="s">
        <v>27</v>
      </c>
      <c r="K112" s="22" t="s">
        <v>214</v>
      </c>
      <c r="L112" s="17">
        <v>273818000</v>
      </c>
      <c r="M112" s="17">
        <v>47500000</v>
      </c>
      <c r="N112" s="17">
        <v>65428160</v>
      </c>
      <c r="O112" s="17">
        <v>255889840</v>
      </c>
      <c r="P112" s="17">
        <v>0</v>
      </c>
      <c r="Q112" s="17">
        <v>255889840</v>
      </c>
      <c r="R112" s="17">
        <v>0</v>
      </c>
      <c r="S112" s="17">
        <v>255889840</v>
      </c>
      <c r="T112" s="16">
        <f t="shared" si="3"/>
        <v>1</v>
      </c>
      <c r="U112" s="17">
        <v>98115031</v>
      </c>
      <c r="V112" s="16">
        <f t="shared" si="4"/>
        <v>0.38342683320291265</v>
      </c>
      <c r="W112" s="17">
        <v>88949510</v>
      </c>
      <c r="X112" s="1"/>
      <c r="Y112" s="1"/>
      <c r="Z112" s="1"/>
      <c r="AA112" s="1"/>
    </row>
    <row r="113" spans="1:27">
      <c r="A113" s="20" t="s">
        <v>215</v>
      </c>
      <c r="B113" s="21" t="s">
        <v>23</v>
      </c>
      <c r="C113" s="21" t="s">
        <v>30</v>
      </c>
      <c r="D113" s="21" t="s">
        <v>25</v>
      </c>
      <c r="E113" s="21" t="s">
        <v>33</v>
      </c>
      <c r="F113" s="21" t="s">
        <v>108</v>
      </c>
      <c r="G113" s="21" t="s">
        <v>43</v>
      </c>
      <c r="H113" s="21"/>
      <c r="I113" s="21" t="s">
        <v>26</v>
      </c>
      <c r="J113" s="21" t="s">
        <v>27</v>
      </c>
      <c r="K113" s="22" t="s">
        <v>216</v>
      </c>
      <c r="L113" s="17">
        <v>13668165</v>
      </c>
      <c r="M113" s="17">
        <v>30650000</v>
      </c>
      <c r="N113" s="17">
        <v>28699465</v>
      </c>
      <c r="O113" s="17">
        <v>15618700</v>
      </c>
      <c r="P113" s="17">
        <v>0</v>
      </c>
      <c r="Q113" s="17">
        <v>15368700</v>
      </c>
      <c r="R113" s="17">
        <v>250000</v>
      </c>
      <c r="S113" s="17">
        <v>15368700</v>
      </c>
      <c r="T113" s="16">
        <f t="shared" si="3"/>
        <v>0.98399354619782697</v>
      </c>
      <c r="U113" s="17">
        <v>15130200</v>
      </c>
      <c r="V113" s="16">
        <f t="shared" si="4"/>
        <v>0.9687233892705539</v>
      </c>
      <c r="W113" s="17">
        <v>15130200</v>
      </c>
      <c r="X113" s="1"/>
      <c r="Y113" s="1"/>
      <c r="Z113" s="1"/>
      <c r="AA113" s="1"/>
    </row>
    <row r="114" spans="1:27" ht="22.5">
      <c r="A114" s="20" t="s">
        <v>217</v>
      </c>
      <c r="B114" s="21" t="s">
        <v>23</v>
      </c>
      <c r="C114" s="21" t="s">
        <v>30</v>
      </c>
      <c r="D114" s="21" t="s">
        <v>25</v>
      </c>
      <c r="E114" s="21" t="s">
        <v>33</v>
      </c>
      <c r="F114" s="21" t="s">
        <v>108</v>
      </c>
      <c r="G114" s="21" t="s">
        <v>117</v>
      </c>
      <c r="H114" s="21"/>
      <c r="I114" s="21" t="s">
        <v>26</v>
      </c>
      <c r="J114" s="21" t="s">
        <v>27</v>
      </c>
      <c r="K114" s="22" t="s">
        <v>218</v>
      </c>
      <c r="L114" s="17">
        <v>21800000</v>
      </c>
      <c r="M114" s="17">
        <v>300000</v>
      </c>
      <c r="N114" s="17">
        <v>14904750</v>
      </c>
      <c r="O114" s="17">
        <v>7195250</v>
      </c>
      <c r="P114" s="17">
        <v>0</v>
      </c>
      <c r="Q114" s="17">
        <v>6695250</v>
      </c>
      <c r="R114" s="17">
        <v>500000</v>
      </c>
      <c r="S114" s="17">
        <v>6695250</v>
      </c>
      <c r="T114" s="16">
        <f t="shared" si="3"/>
        <v>0.93050971126785031</v>
      </c>
      <c r="U114" s="17">
        <v>6695250</v>
      </c>
      <c r="V114" s="16">
        <f t="shared" si="4"/>
        <v>0.93050971126785031</v>
      </c>
      <c r="W114" s="17">
        <v>6695250</v>
      </c>
      <c r="X114" s="1"/>
      <c r="Y114" s="1"/>
      <c r="Z114" s="1"/>
      <c r="AA114" s="1"/>
    </row>
    <row r="115" spans="1:27" s="3" customFormat="1" ht="21">
      <c r="A115" s="4" t="s">
        <v>385</v>
      </c>
      <c r="B115" s="5"/>
      <c r="C115" s="5"/>
      <c r="D115" s="5"/>
      <c r="E115" s="5"/>
      <c r="F115" s="5" t="s">
        <v>363</v>
      </c>
      <c r="G115" s="5"/>
      <c r="H115" s="5"/>
      <c r="I115" s="5"/>
      <c r="J115" s="5"/>
      <c r="K115" s="7" t="s">
        <v>386</v>
      </c>
      <c r="L115" s="23">
        <f t="shared" ref="L115:S115" si="10">SUBTOTAL(9,L111:L114)</f>
        <v>13697551789</v>
      </c>
      <c r="M115" s="23">
        <f t="shared" si="10"/>
        <v>78450000</v>
      </c>
      <c r="N115" s="23">
        <f t="shared" si="10"/>
        <v>109212375</v>
      </c>
      <c r="O115" s="23">
        <f t="shared" si="10"/>
        <v>13666789414</v>
      </c>
      <c r="P115" s="23">
        <f t="shared" si="10"/>
        <v>0</v>
      </c>
      <c r="Q115" s="23">
        <f t="shared" si="10"/>
        <v>13666039414</v>
      </c>
      <c r="R115" s="23">
        <f t="shared" si="10"/>
        <v>750000</v>
      </c>
      <c r="S115" s="23">
        <f t="shared" si="10"/>
        <v>13666039414</v>
      </c>
      <c r="T115" s="18">
        <f t="shared" si="3"/>
        <v>0.99994512244410294</v>
      </c>
      <c r="U115" s="23">
        <f>SUBTOTAL(9,U111:U114)</f>
        <v>9814637837.0499992</v>
      </c>
      <c r="V115" s="18">
        <f t="shared" si="4"/>
        <v>0.7181377820160213</v>
      </c>
      <c r="W115" s="23">
        <f>SUBTOTAL(9,W111:W114)</f>
        <v>8496561815</v>
      </c>
      <c r="X115" s="1"/>
      <c r="Y115" s="2"/>
      <c r="Z115" s="2"/>
      <c r="AA115" s="2"/>
    </row>
    <row r="116" spans="1:27" ht="22.5">
      <c r="A116" s="20" t="s">
        <v>219</v>
      </c>
      <c r="B116" s="21" t="s">
        <v>23</v>
      </c>
      <c r="C116" s="21" t="s">
        <v>30</v>
      </c>
      <c r="D116" s="21" t="s">
        <v>25</v>
      </c>
      <c r="E116" s="21" t="s">
        <v>33</v>
      </c>
      <c r="F116" s="21" t="s">
        <v>43</v>
      </c>
      <c r="G116" s="21" t="s">
        <v>24</v>
      </c>
      <c r="H116" s="21"/>
      <c r="I116" s="21" t="s">
        <v>26</v>
      </c>
      <c r="J116" s="21" t="s">
        <v>27</v>
      </c>
      <c r="K116" s="22" t="s">
        <v>220</v>
      </c>
      <c r="L116" s="17">
        <v>10806000</v>
      </c>
      <c r="M116" s="17">
        <v>10000000</v>
      </c>
      <c r="N116" s="17">
        <v>12806010</v>
      </c>
      <c r="O116" s="17">
        <v>7999990</v>
      </c>
      <c r="P116" s="17">
        <v>0</v>
      </c>
      <c r="Q116" s="17">
        <v>7999990</v>
      </c>
      <c r="R116" s="17">
        <v>0</v>
      </c>
      <c r="S116" s="17">
        <v>7999990</v>
      </c>
      <c r="T116" s="16">
        <f t="shared" si="3"/>
        <v>1</v>
      </c>
      <c r="U116" s="17">
        <v>7999990</v>
      </c>
      <c r="V116" s="16">
        <f t="shared" si="4"/>
        <v>1</v>
      </c>
      <c r="W116" s="17">
        <v>0</v>
      </c>
      <c r="X116" s="1"/>
      <c r="Y116" s="1"/>
      <c r="Z116" s="1"/>
      <c r="AA116" s="1"/>
    </row>
    <row r="117" spans="1:27" ht="33.75">
      <c r="A117" s="20" t="s">
        <v>221</v>
      </c>
      <c r="B117" s="21" t="s">
        <v>23</v>
      </c>
      <c r="C117" s="21" t="s">
        <v>30</v>
      </c>
      <c r="D117" s="21" t="s">
        <v>25</v>
      </c>
      <c r="E117" s="21" t="s">
        <v>33</v>
      </c>
      <c r="F117" s="21" t="s">
        <v>43</v>
      </c>
      <c r="G117" s="21" t="s">
        <v>88</v>
      </c>
      <c r="H117" s="21"/>
      <c r="I117" s="21" t="s">
        <v>26</v>
      </c>
      <c r="J117" s="21" t="s">
        <v>27</v>
      </c>
      <c r="K117" s="22" t="s">
        <v>222</v>
      </c>
      <c r="L117" s="17">
        <v>135800000</v>
      </c>
      <c r="M117" s="17">
        <v>0</v>
      </c>
      <c r="N117" s="17">
        <v>20565706</v>
      </c>
      <c r="O117" s="17">
        <v>115234294</v>
      </c>
      <c r="P117" s="17">
        <v>0</v>
      </c>
      <c r="Q117" s="17">
        <v>89253269</v>
      </c>
      <c r="R117" s="17">
        <v>25981025</v>
      </c>
      <c r="S117" s="17">
        <v>89253269</v>
      </c>
      <c r="T117" s="16">
        <f t="shared" si="3"/>
        <v>0.77453738728160215</v>
      </c>
      <c r="U117" s="17">
        <v>55149975</v>
      </c>
      <c r="V117" s="16">
        <f t="shared" si="4"/>
        <v>0.47858994996749837</v>
      </c>
      <c r="W117" s="17">
        <v>39999975</v>
      </c>
      <c r="X117" s="1"/>
      <c r="Y117" s="1"/>
      <c r="Z117" s="1"/>
      <c r="AA117" s="1"/>
    </row>
    <row r="118" spans="1:27" ht="33.75">
      <c r="A118" s="20" t="s">
        <v>221</v>
      </c>
      <c r="B118" s="21" t="s">
        <v>23</v>
      </c>
      <c r="C118" s="21" t="s">
        <v>30</v>
      </c>
      <c r="D118" s="21" t="s">
        <v>25</v>
      </c>
      <c r="E118" s="21" t="s">
        <v>33</v>
      </c>
      <c r="F118" s="21" t="s">
        <v>43</v>
      </c>
      <c r="G118" s="21" t="s">
        <v>88</v>
      </c>
      <c r="H118" s="21"/>
      <c r="I118" s="21" t="s">
        <v>57</v>
      </c>
      <c r="J118" s="21" t="s">
        <v>27</v>
      </c>
      <c r="K118" s="22" t="s">
        <v>222</v>
      </c>
      <c r="L118" s="17">
        <v>48893000</v>
      </c>
      <c r="M118" s="17">
        <v>0</v>
      </c>
      <c r="N118" s="17">
        <v>48893000</v>
      </c>
      <c r="O118" s="17">
        <v>0</v>
      </c>
      <c r="P118" s="17">
        <v>0</v>
      </c>
      <c r="Q118" s="17">
        <v>0</v>
      </c>
      <c r="R118" s="17">
        <v>0</v>
      </c>
      <c r="S118" s="17">
        <v>0</v>
      </c>
      <c r="T118" s="16">
        <v>0</v>
      </c>
      <c r="U118" s="17">
        <v>0</v>
      </c>
      <c r="V118" s="16">
        <v>0</v>
      </c>
      <c r="W118" s="17">
        <v>0</v>
      </c>
      <c r="X118" s="1"/>
      <c r="Y118" s="1"/>
      <c r="Z118" s="1"/>
      <c r="AA118" s="1"/>
    </row>
    <row r="119" spans="1:27" ht="33.75">
      <c r="A119" s="20" t="s">
        <v>221</v>
      </c>
      <c r="B119" s="21" t="s">
        <v>23</v>
      </c>
      <c r="C119" s="21" t="s">
        <v>30</v>
      </c>
      <c r="D119" s="21" t="s">
        <v>25</v>
      </c>
      <c r="E119" s="21" t="s">
        <v>33</v>
      </c>
      <c r="F119" s="21" t="s">
        <v>43</v>
      </c>
      <c r="G119" s="21" t="s">
        <v>88</v>
      </c>
      <c r="H119" s="21"/>
      <c r="I119" s="21" t="s">
        <v>57</v>
      </c>
      <c r="J119" s="21" t="s">
        <v>94</v>
      </c>
      <c r="K119" s="22" t="s">
        <v>222</v>
      </c>
      <c r="L119" s="17">
        <v>48893000</v>
      </c>
      <c r="M119" s="17">
        <v>0</v>
      </c>
      <c r="N119" s="17">
        <v>0</v>
      </c>
      <c r="O119" s="17">
        <v>48893000</v>
      </c>
      <c r="P119" s="17">
        <v>0</v>
      </c>
      <c r="Q119" s="17">
        <v>25981000</v>
      </c>
      <c r="R119" s="17">
        <v>22912000</v>
      </c>
      <c r="S119" s="17">
        <v>25981000</v>
      </c>
      <c r="T119" s="16">
        <f t="shared" si="3"/>
        <v>0.5313848608185221</v>
      </c>
      <c r="U119" s="17">
        <v>25981000</v>
      </c>
      <c r="V119" s="16">
        <f t="shared" si="4"/>
        <v>0.5313848608185221</v>
      </c>
      <c r="W119" s="17">
        <v>25981000</v>
      </c>
      <c r="X119" s="1"/>
      <c r="Y119" s="1"/>
      <c r="Z119" s="1"/>
      <c r="AA119" s="1"/>
    </row>
    <row r="120" spans="1:27">
      <c r="A120" s="20" t="s">
        <v>223</v>
      </c>
      <c r="B120" s="21" t="s">
        <v>23</v>
      </c>
      <c r="C120" s="21" t="s">
        <v>30</v>
      </c>
      <c r="D120" s="21" t="s">
        <v>25</v>
      </c>
      <c r="E120" s="21" t="s">
        <v>33</v>
      </c>
      <c r="F120" s="21" t="s">
        <v>43</v>
      </c>
      <c r="G120" s="21" t="s">
        <v>33</v>
      </c>
      <c r="H120" s="21"/>
      <c r="I120" s="21" t="s">
        <v>26</v>
      </c>
      <c r="J120" s="21" t="s">
        <v>27</v>
      </c>
      <c r="K120" s="22" t="s">
        <v>224</v>
      </c>
      <c r="L120" s="17">
        <v>414001135</v>
      </c>
      <c r="M120" s="17">
        <v>28283089</v>
      </c>
      <c r="N120" s="17">
        <v>193981739</v>
      </c>
      <c r="O120" s="17">
        <v>248302485</v>
      </c>
      <c r="P120" s="17">
        <v>0</v>
      </c>
      <c r="Q120" s="17">
        <v>247559646</v>
      </c>
      <c r="R120" s="17">
        <v>742839</v>
      </c>
      <c r="S120" s="17">
        <v>238234596</v>
      </c>
      <c r="T120" s="16">
        <f t="shared" si="3"/>
        <v>0.95945312830840179</v>
      </c>
      <c r="U120" s="17">
        <v>59376900</v>
      </c>
      <c r="V120" s="16">
        <f t="shared" si="4"/>
        <v>0.23913131598340628</v>
      </c>
      <c r="W120" s="17">
        <v>32939328</v>
      </c>
      <c r="X120" s="1"/>
      <c r="Y120" s="1"/>
      <c r="Z120" s="1"/>
      <c r="AA120" s="1"/>
    </row>
    <row r="121" spans="1:27">
      <c r="A121" s="20" t="s">
        <v>225</v>
      </c>
      <c r="B121" s="21" t="s">
        <v>23</v>
      </c>
      <c r="C121" s="21" t="s">
        <v>30</v>
      </c>
      <c r="D121" s="21" t="s">
        <v>25</v>
      </c>
      <c r="E121" s="21" t="s">
        <v>33</v>
      </c>
      <c r="F121" s="21" t="s">
        <v>43</v>
      </c>
      <c r="G121" s="21" t="s">
        <v>38</v>
      </c>
      <c r="H121" s="21"/>
      <c r="I121" s="21" t="s">
        <v>26</v>
      </c>
      <c r="J121" s="21" t="s">
        <v>27</v>
      </c>
      <c r="K121" s="22" t="s">
        <v>226</v>
      </c>
      <c r="L121" s="17">
        <v>398525556</v>
      </c>
      <c r="M121" s="17">
        <v>2710497</v>
      </c>
      <c r="N121" s="17">
        <v>42428600</v>
      </c>
      <c r="O121" s="17">
        <v>358807453</v>
      </c>
      <c r="P121" s="17">
        <v>0</v>
      </c>
      <c r="Q121" s="17">
        <v>358807453</v>
      </c>
      <c r="R121" s="17">
        <v>0</v>
      </c>
      <c r="S121" s="17">
        <v>358428453</v>
      </c>
      <c r="T121" s="16">
        <f t="shared" si="3"/>
        <v>0.99894372316731117</v>
      </c>
      <c r="U121" s="17">
        <v>358428453</v>
      </c>
      <c r="V121" s="16">
        <f t="shared" si="4"/>
        <v>0.99894372316731117</v>
      </c>
      <c r="W121" s="17">
        <v>358428453</v>
      </c>
      <c r="X121" s="1"/>
      <c r="Y121" s="1"/>
      <c r="Z121" s="1"/>
      <c r="AA121" s="1"/>
    </row>
    <row r="122" spans="1:27" ht="22.5">
      <c r="A122" s="20" t="s">
        <v>227</v>
      </c>
      <c r="B122" s="21" t="s">
        <v>23</v>
      </c>
      <c r="C122" s="21" t="s">
        <v>30</v>
      </c>
      <c r="D122" s="21" t="s">
        <v>25</v>
      </c>
      <c r="E122" s="21" t="s">
        <v>33</v>
      </c>
      <c r="F122" s="21" t="s">
        <v>43</v>
      </c>
      <c r="G122" s="21" t="s">
        <v>108</v>
      </c>
      <c r="H122" s="21"/>
      <c r="I122" s="21" t="s">
        <v>26</v>
      </c>
      <c r="J122" s="21" t="s">
        <v>27</v>
      </c>
      <c r="K122" s="22" t="s">
        <v>228</v>
      </c>
      <c r="L122" s="17">
        <v>4594775906</v>
      </c>
      <c r="M122" s="17">
        <v>476946127</v>
      </c>
      <c r="N122" s="17">
        <v>1092035827</v>
      </c>
      <c r="O122" s="17">
        <v>3979686206</v>
      </c>
      <c r="P122" s="17">
        <v>0</v>
      </c>
      <c r="Q122" s="17">
        <v>3964627173</v>
      </c>
      <c r="R122" s="17">
        <v>15059033</v>
      </c>
      <c r="S122" s="17">
        <v>3954975991</v>
      </c>
      <c r="T122" s="16">
        <f t="shared" si="3"/>
        <v>0.99379091372512096</v>
      </c>
      <c r="U122" s="17">
        <v>2738822140</v>
      </c>
      <c r="V122" s="16">
        <f t="shared" si="4"/>
        <v>0.68820052592860137</v>
      </c>
      <c r="W122" s="17">
        <v>2468267368</v>
      </c>
      <c r="X122" s="1"/>
      <c r="Y122" s="1"/>
      <c r="Z122" s="1"/>
      <c r="AA122" s="1"/>
    </row>
    <row r="123" spans="1:27" s="3" customFormat="1" ht="21">
      <c r="A123" s="4" t="s">
        <v>387</v>
      </c>
      <c r="B123" s="5"/>
      <c r="C123" s="5"/>
      <c r="D123" s="5"/>
      <c r="E123" s="5"/>
      <c r="F123" s="5" t="s">
        <v>364</v>
      </c>
      <c r="G123" s="5"/>
      <c r="H123" s="5"/>
      <c r="I123" s="5"/>
      <c r="J123" s="5"/>
      <c r="K123" s="7" t="s">
        <v>388</v>
      </c>
      <c r="L123" s="23">
        <f t="shared" ref="L123:S123" si="11">SUBTOTAL(9,L116:L122)</f>
        <v>5651694597</v>
      </c>
      <c r="M123" s="23">
        <f t="shared" si="11"/>
        <v>517939713</v>
      </c>
      <c r="N123" s="23">
        <f t="shared" si="11"/>
        <v>1410710882</v>
      </c>
      <c r="O123" s="23">
        <f t="shared" si="11"/>
        <v>4758923428</v>
      </c>
      <c r="P123" s="23">
        <f t="shared" si="11"/>
        <v>0</v>
      </c>
      <c r="Q123" s="23">
        <f t="shared" si="11"/>
        <v>4694228531</v>
      </c>
      <c r="R123" s="23">
        <f t="shared" si="11"/>
        <v>64694897</v>
      </c>
      <c r="S123" s="23">
        <f t="shared" si="11"/>
        <v>4674873299</v>
      </c>
      <c r="T123" s="18">
        <f t="shared" si="3"/>
        <v>0.98233841534295852</v>
      </c>
      <c r="U123" s="23">
        <f>SUBTOTAL(9,U116:U122)</f>
        <v>3245758458</v>
      </c>
      <c r="V123" s="18">
        <f t="shared" si="4"/>
        <v>0.68203628553949491</v>
      </c>
      <c r="W123" s="23">
        <f>SUBTOTAL(9,W116:W122)</f>
        <v>2925616124</v>
      </c>
      <c r="X123" s="1"/>
      <c r="Y123" s="2"/>
      <c r="Z123" s="2"/>
      <c r="AA123" s="2"/>
    </row>
    <row r="124" spans="1:27" ht="22.5">
      <c r="A124" s="20" t="s">
        <v>229</v>
      </c>
      <c r="B124" s="21" t="s">
        <v>23</v>
      </c>
      <c r="C124" s="21" t="s">
        <v>30</v>
      </c>
      <c r="D124" s="21" t="s">
        <v>25</v>
      </c>
      <c r="E124" s="21" t="s">
        <v>33</v>
      </c>
      <c r="F124" s="21" t="s">
        <v>117</v>
      </c>
      <c r="G124" s="21" t="s">
        <v>24</v>
      </c>
      <c r="H124" s="21"/>
      <c r="I124" s="21" t="s">
        <v>26</v>
      </c>
      <c r="J124" s="21" t="s">
        <v>27</v>
      </c>
      <c r="K124" s="22" t="s">
        <v>230</v>
      </c>
      <c r="L124" s="17">
        <v>1402043921</v>
      </c>
      <c r="M124" s="17">
        <v>790885833</v>
      </c>
      <c r="N124" s="17">
        <v>21200000</v>
      </c>
      <c r="O124" s="17">
        <v>2171729754</v>
      </c>
      <c r="P124" s="17">
        <v>0</v>
      </c>
      <c r="Q124" s="17">
        <v>2064907040</v>
      </c>
      <c r="R124" s="17">
        <v>106822714</v>
      </c>
      <c r="S124" s="17">
        <v>1866243101</v>
      </c>
      <c r="T124" s="16">
        <f t="shared" si="3"/>
        <v>0.85933486777655488</v>
      </c>
      <c r="U124" s="17">
        <v>1853023603</v>
      </c>
      <c r="V124" s="16">
        <f t="shared" si="4"/>
        <v>0.85324778535957746</v>
      </c>
      <c r="W124" s="17">
        <v>1848672748</v>
      </c>
      <c r="X124" s="1"/>
      <c r="Y124" s="1"/>
      <c r="Z124" s="1"/>
      <c r="AA124" s="1"/>
    </row>
    <row r="125" spans="1:27" ht="22.5">
      <c r="A125" s="20" t="s">
        <v>229</v>
      </c>
      <c r="B125" s="21" t="s">
        <v>23</v>
      </c>
      <c r="C125" s="21" t="s">
        <v>30</v>
      </c>
      <c r="D125" s="21" t="s">
        <v>25</v>
      </c>
      <c r="E125" s="21" t="s">
        <v>33</v>
      </c>
      <c r="F125" s="21" t="s">
        <v>117</v>
      </c>
      <c r="G125" s="21" t="s">
        <v>24</v>
      </c>
      <c r="H125" s="21"/>
      <c r="I125" s="21" t="s">
        <v>144</v>
      </c>
      <c r="J125" s="21" t="s">
        <v>27</v>
      </c>
      <c r="K125" s="22" t="s">
        <v>230</v>
      </c>
      <c r="L125" s="17">
        <v>452060000</v>
      </c>
      <c r="M125" s="17">
        <v>59270000</v>
      </c>
      <c r="N125" s="17">
        <v>61748081</v>
      </c>
      <c r="O125" s="17">
        <v>449581919</v>
      </c>
      <c r="P125" s="17">
        <v>0</v>
      </c>
      <c r="Q125" s="17">
        <v>448608987</v>
      </c>
      <c r="R125" s="17">
        <v>972932</v>
      </c>
      <c r="S125" s="17">
        <v>400291739</v>
      </c>
      <c r="T125" s="16">
        <f t="shared" si="3"/>
        <v>0.89036440764869818</v>
      </c>
      <c r="U125" s="17">
        <v>398397983</v>
      </c>
      <c r="V125" s="16">
        <f t="shared" si="4"/>
        <v>0.88615214750217741</v>
      </c>
      <c r="W125" s="17">
        <v>387051210</v>
      </c>
      <c r="X125" s="1"/>
      <c r="Y125" s="1"/>
      <c r="Z125" s="1"/>
      <c r="AA125" s="1"/>
    </row>
    <row r="126" spans="1:27" ht="22.5">
      <c r="A126" s="20" t="s">
        <v>229</v>
      </c>
      <c r="B126" s="21" t="s">
        <v>23</v>
      </c>
      <c r="C126" s="21" t="s">
        <v>30</v>
      </c>
      <c r="D126" s="21" t="s">
        <v>25</v>
      </c>
      <c r="E126" s="21" t="s">
        <v>33</v>
      </c>
      <c r="F126" s="21" t="s">
        <v>117</v>
      </c>
      <c r="G126" s="21" t="s">
        <v>24</v>
      </c>
      <c r="H126" s="21"/>
      <c r="I126" s="21" t="s">
        <v>60</v>
      </c>
      <c r="J126" s="21" t="s">
        <v>94</v>
      </c>
      <c r="K126" s="22" t="s">
        <v>230</v>
      </c>
      <c r="L126" s="17">
        <v>0</v>
      </c>
      <c r="M126" s="17">
        <v>2000000</v>
      </c>
      <c r="N126" s="17">
        <v>0</v>
      </c>
      <c r="O126" s="17">
        <v>2000000</v>
      </c>
      <c r="P126" s="17">
        <v>0</v>
      </c>
      <c r="Q126" s="17">
        <v>0</v>
      </c>
      <c r="R126" s="17">
        <v>2000000</v>
      </c>
      <c r="S126" s="17">
        <v>0</v>
      </c>
      <c r="T126" s="16">
        <f t="shared" si="3"/>
        <v>0</v>
      </c>
      <c r="U126" s="17">
        <v>0</v>
      </c>
      <c r="V126" s="16">
        <f t="shared" si="4"/>
        <v>0</v>
      </c>
      <c r="W126" s="17">
        <v>0</v>
      </c>
      <c r="X126" s="1"/>
      <c r="Y126" s="1"/>
      <c r="Z126" s="1"/>
      <c r="AA126" s="1"/>
    </row>
    <row r="127" spans="1:27">
      <c r="A127" s="20" t="s">
        <v>231</v>
      </c>
      <c r="B127" s="21" t="s">
        <v>23</v>
      </c>
      <c r="C127" s="21" t="s">
        <v>30</v>
      </c>
      <c r="D127" s="21" t="s">
        <v>25</v>
      </c>
      <c r="E127" s="21" t="s">
        <v>33</v>
      </c>
      <c r="F127" s="21" t="s">
        <v>117</v>
      </c>
      <c r="G127" s="21" t="s">
        <v>30</v>
      </c>
      <c r="H127" s="21"/>
      <c r="I127" s="21" t="s">
        <v>26</v>
      </c>
      <c r="J127" s="21" t="s">
        <v>27</v>
      </c>
      <c r="K127" s="22" t="s">
        <v>232</v>
      </c>
      <c r="L127" s="17">
        <v>11704890981</v>
      </c>
      <c r="M127" s="17">
        <v>3494267332</v>
      </c>
      <c r="N127" s="17">
        <v>41984614</v>
      </c>
      <c r="O127" s="17">
        <v>15157173699</v>
      </c>
      <c r="P127" s="17">
        <v>0</v>
      </c>
      <c r="Q127" s="17">
        <v>14729018563</v>
      </c>
      <c r="R127" s="17">
        <v>428155136</v>
      </c>
      <c r="S127" s="17">
        <v>13564641399</v>
      </c>
      <c r="T127" s="16">
        <f t="shared" si="3"/>
        <v>0.8949321072895623</v>
      </c>
      <c r="U127" s="17">
        <v>13504029589</v>
      </c>
      <c r="V127" s="16">
        <f t="shared" si="4"/>
        <v>0.89093322127006658</v>
      </c>
      <c r="W127" s="17">
        <v>13504029589</v>
      </c>
      <c r="X127" s="1"/>
      <c r="Y127" s="1"/>
      <c r="Z127" s="1"/>
      <c r="AA127" s="1"/>
    </row>
    <row r="128" spans="1:27">
      <c r="A128" s="20" t="s">
        <v>231</v>
      </c>
      <c r="B128" s="21" t="s">
        <v>23</v>
      </c>
      <c r="C128" s="21" t="s">
        <v>30</v>
      </c>
      <c r="D128" s="21" t="s">
        <v>25</v>
      </c>
      <c r="E128" s="21" t="s">
        <v>33</v>
      </c>
      <c r="F128" s="21" t="s">
        <v>117</v>
      </c>
      <c r="G128" s="21" t="s">
        <v>30</v>
      </c>
      <c r="H128" s="21"/>
      <c r="I128" s="21" t="s">
        <v>144</v>
      </c>
      <c r="J128" s="21" t="s">
        <v>27</v>
      </c>
      <c r="K128" s="22" t="s">
        <v>232</v>
      </c>
      <c r="L128" s="17">
        <v>4691010000</v>
      </c>
      <c r="M128" s="17">
        <v>30408053</v>
      </c>
      <c r="N128" s="17">
        <v>310731559</v>
      </c>
      <c r="O128" s="17">
        <v>4410686494</v>
      </c>
      <c r="P128" s="17">
        <v>0</v>
      </c>
      <c r="Q128" s="17">
        <v>4410670656</v>
      </c>
      <c r="R128" s="17">
        <v>15838</v>
      </c>
      <c r="S128" s="17">
        <v>4029059013</v>
      </c>
      <c r="T128" s="16">
        <f t="shared" si="3"/>
        <v>0.91347662511966332</v>
      </c>
      <c r="U128" s="17">
        <v>4014758423</v>
      </c>
      <c r="V128" s="16">
        <f t="shared" si="4"/>
        <v>0.91023436566199079</v>
      </c>
      <c r="W128" s="17">
        <v>3948376545</v>
      </c>
      <c r="X128" s="1"/>
      <c r="Y128" s="1"/>
      <c r="Z128" s="1"/>
      <c r="AA128" s="1"/>
    </row>
    <row r="129" spans="1:27">
      <c r="A129" s="20" t="s">
        <v>231</v>
      </c>
      <c r="B129" s="21" t="s">
        <v>23</v>
      </c>
      <c r="C129" s="21" t="s">
        <v>30</v>
      </c>
      <c r="D129" s="21" t="s">
        <v>25</v>
      </c>
      <c r="E129" s="21" t="s">
        <v>33</v>
      </c>
      <c r="F129" s="21" t="s">
        <v>117</v>
      </c>
      <c r="G129" s="21" t="s">
        <v>30</v>
      </c>
      <c r="H129" s="21"/>
      <c r="I129" s="21" t="s">
        <v>60</v>
      </c>
      <c r="J129" s="21" t="s">
        <v>94</v>
      </c>
      <c r="K129" s="22" t="s">
        <v>232</v>
      </c>
      <c r="L129" s="17">
        <v>0</v>
      </c>
      <c r="M129" s="17">
        <v>9875521</v>
      </c>
      <c r="N129" s="17">
        <v>0</v>
      </c>
      <c r="O129" s="17">
        <v>9875521</v>
      </c>
      <c r="P129" s="17">
        <v>0</v>
      </c>
      <c r="Q129" s="17">
        <v>9875521</v>
      </c>
      <c r="R129" s="17">
        <v>0</v>
      </c>
      <c r="S129" s="17">
        <v>9753904</v>
      </c>
      <c r="T129" s="16">
        <f t="shared" si="3"/>
        <v>0.98768500416332461</v>
      </c>
      <c r="U129" s="17">
        <v>9753904</v>
      </c>
      <c r="V129" s="16">
        <f t="shared" si="4"/>
        <v>0.98768500416332461</v>
      </c>
      <c r="W129" s="17">
        <v>9753904</v>
      </c>
      <c r="X129" s="1"/>
      <c r="Y129" s="1"/>
      <c r="Z129" s="1"/>
      <c r="AA129" s="1"/>
    </row>
    <row r="130" spans="1:27">
      <c r="A130" s="20" t="s">
        <v>233</v>
      </c>
      <c r="B130" s="21" t="s">
        <v>23</v>
      </c>
      <c r="C130" s="21" t="s">
        <v>30</v>
      </c>
      <c r="D130" s="21" t="s">
        <v>25</v>
      </c>
      <c r="E130" s="21" t="s">
        <v>33</v>
      </c>
      <c r="F130" s="21" t="s">
        <v>117</v>
      </c>
      <c r="G130" s="21" t="s">
        <v>88</v>
      </c>
      <c r="H130" s="21"/>
      <c r="I130" s="21" t="s">
        <v>26</v>
      </c>
      <c r="J130" s="21" t="s">
        <v>27</v>
      </c>
      <c r="K130" s="22" t="s">
        <v>234</v>
      </c>
      <c r="L130" s="17">
        <v>6231465</v>
      </c>
      <c r="M130" s="17">
        <v>1620000</v>
      </c>
      <c r="N130" s="17">
        <v>411565</v>
      </c>
      <c r="O130" s="17">
        <v>7439900</v>
      </c>
      <c r="P130" s="17">
        <v>0</v>
      </c>
      <c r="Q130" s="17">
        <v>7439900</v>
      </c>
      <c r="R130" s="17">
        <v>0</v>
      </c>
      <c r="S130" s="17">
        <v>3848857</v>
      </c>
      <c r="T130" s="16">
        <f t="shared" si="3"/>
        <v>0.51732644255971183</v>
      </c>
      <c r="U130" s="17">
        <v>3848857</v>
      </c>
      <c r="V130" s="16">
        <f t="shared" si="4"/>
        <v>0.51732644255971183</v>
      </c>
      <c r="W130" s="17">
        <v>3840805</v>
      </c>
      <c r="X130" s="1"/>
      <c r="Y130" s="1"/>
      <c r="Z130" s="1"/>
      <c r="AA130" s="1"/>
    </row>
    <row r="131" spans="1:27">
      <c r="A131" s="20" t="s">
        <v>233</v>
      </c>
      <c r="B131" s="21" t="s">
        <v>23</v>
      </c>
      <c r="C131" s="21" t="s">
        <v>30</v>
      </c>
      <c r="D131" s="21" t="s">
        <v>25</v>
      </c>
      <c r="E131" s="21" t="s">
        <v>33</v>
      </c>
      <c r="F131" s="21" t="s">
        <v>117</v>
      </c>
      <c r="G131" s="21" t="s">
        <v>88</v>
      </c>
      <c r="H131" s="21"/>
      <c r="I131" s="21" t="s">
        <v>144</v>
      </c>
      <c r="J131" s="21" t="s">
        <v>27</v>
      </c>
      <c r="K131" s="22" t="s">
        <v>234</v>
      </c>
      <c r="L131" s="17">
        <v>10000</v>
      </c>
      <c r="M131" s="17">
        <v>0</v>
      </c>
      <c r="N131" s="17">
        <v>10000</v>
      </c>
      <c r="O131" s="17">
        <v>0</v>
      </c>
      <c r="P131" s="17">
        <v>0</v>
      </c>
      <c r="Q131" s="17">
        <v>0</v>
      </c>
      <c r="R131" s="17">
        <v>0</v>
      </c>
      <c r="S131" s="17">
        <v>0</v>
      </c>
      <c r="T131" s="16">
        <v>0</v>
      </c>
      <c r="U131" s="17">
        <v>0</v>
      </c>
      <c r="V131" s="16">
        <v>0</v>
      </c>
      <c r="W131" s="17">
        <v>0</v>
      </c>
      <c r="X131" s="1"/>
      <c r="Y131" s="1"/>
      <c r="Z131" s="1"/>
      <c r="AA131" s="1"/>
    </row>
    <row r="132" spans="1:27">
      <c r="A132" s="20" t="s">
        <v>233</v>
      </c>
      <c r="B132" s="21" t="s">
        <v>23</v>
      </c>
      <c r="C132" s="21" t="s">
        <v>30</v>
      </c>
      <c r="D132" s="21" t="s">
        <v>25</v>
      </c>
      <c r="E132" s="21" t="s">
        <v>33</v>
      </c>
      <c r="F132" s="21" t="s">
        <v>117</v>
      </c>
      <c r="G132" s="21" t="s">
        <v>88</v>
      </c>
      <c r="H132" s="21"/>
      <c r="I132" s="21" t="s">
        <v>60</v>
      </c>
      <c r="J132" s="21" t="s">
        <v>94</v>
      </c>
      <c r="K132" s="22" t="s">
        <v>234</v>
      </c>
      <c r="L132" s="17">
        <v>0</v>
      </c>
      <c r="M132" s="17">
        <v>360000</v>
      </c>
      <c r="N132" s="17">
        <v>0</v>
      </c>
      <c r="O132" s="17">
        <v>360000</v>
      </c>
      <c r="P132" s="17">
        <v>0</v>
      </c>
      <c r="Q132" s="17">
        <v>0</v>
      </c>
      <c r="R132" s="17">
        <v>360000</v>
      </c>
      <c r="S132" s="17">
        <v>0</v>
      </c>
      <c r="T132" s="16">
        <f t="shared" si="3"/>
        <v>0</v>
      </c>
      <c r="U132" s="17">
        <v>0</v>
      </c>
      <c r="V132" s="16">
        <f t="shared" si="4"/>
        <v>0</v>
      </c>
      <c r="W132" s="17">
        <v>0</v>
      </c>
      <c r="X132" s="1"/>
      <c r="Y132" s="1"/>
      <c r="Z132" s="1"/>
      <c r="AA132" s="1"/>
    </row>
    <row r="133" spans="1:27">
      <c r="A133" s="20" t="s">
        <v>235</v>
      </c>
      <c r="B133" s="21" t="s">
        <v>23</v>
      </c>
      <c r="C133" s="21" t="s">
        <v>30</v>
      </c>
      <c r="D133" s="21" t="s">
        <v>25</v>
      </c>
      <c r="E133" s="21" t="s">
        <v>33</v>
      </c>
      <c r="F133" s="21" t="s">
        <v>117</v>
      </c>
      <c r="G133" s="21" t="s">
        <v>38</v>
      </c>
      <c r="H133" s="21"/>
      <c r="I133" s="21" t="s">
        <v>26</v>
      </c>
      <c r="J133" s="21" t="s">
        <v>27</v>
      </c>
      <c r="K133" s="22" t="s">
        <v>236</v>
      </c>
      <c r="L133" s="17">
        <v>5406294219</v>
      </c>
      <c r="M133" s="17">
        <v>1040787117</v>
      </c>
      <c r="N133" s="17">
        <v>165527776</v>
      </c>
      <c r="O133" s="17">
        <v>6281553560</v>
      </c>
      <c r="P133" s="17">
        <v>0</v>
      </c>
      <c r="Q133" s="17">
        <v>6278594691</v>
      </c>
      <c r="R133" s="17">
        <v>2958869</v>
      </c>
      <c r="S133" s="17">
        <v>5358781050</v>
      </c>
      <c r="T133" s="16">
        <f t="shared" si="3"/>
        <v>0.85309804315351567</v>
      </c>
      <c r="U133" s="17">
        <v>5358781050</v>
      </c>
      <c r="V133" s="16">
        <f t="shared" si="4"/>
        <v>0.85309804315351567</v>
      </c>
      <c r="W133" s="17">
        <v>5356981050</v>
      </c>
      <c r="X133" s="1"/>
      <c r="Y133" s="1"/>
      <c r="Z133" s="1"/>
      <c r="AA133" s="1"/>
    </row>
    <row r="134" spans="1:27">
      <c r="A134" s="20" t="s">
        <v>235</v>
      </c>
      <c r="B134" s="21" t="s">
        <v>23</v>
      </c>
      <c r="C134" s="21" t="s">
        <v>30</v>
      </c>
      <c r="D134" s="21" t="s">
        <v>25</v>
      </c>
      <c r="E134" s="21" t="s">
        <v>33</v>
      </c>
      <c r="F134" s="21" t="s">
        <v>117</v>
      </c>
      <c r="G134" s="21" t="s">
        <v>38</v>
      </c>
      <c r="H134" s="21"/>
      <c r="I134" s="21" t="s">
        <v>144</v>
      </c>
      <c r="J134" s="21" t="s">
        <v>27</v>
      </c>
      <c r="K134" s="22" t="s">
        <v>236</v>
      </c>
      <c r="L134" s="17">
        <v>669560000</v>
      </c>
      <c r="M134" s="17">
        <v>0</v>
      </c>
      <c r="N134" s="17">
        <v>43127109</v>
      </c>
      <c r="O134" s="17">
        <v>626432891</v>
      </c>
      <c r="P134" s="17">
        <v>0</v>
      </c>
      <c r="Q134" s="17">
        <v>626432891</v>
      </c>
      <c r="R134" s="17">
        <v>0</v>
      </c>
      <c r="S134" s="17">
        <v>626432891</v>
      </c>
      <c r="T134" s="16">
        <f t="shared" si="3"/>
        <v>1</v>
      </c>
      <c r="U134" s="17">
        <v>626432891</v>
      </c>
      <c r="V134" s="16">
        <f t="shared" si="4"/>
        <v>1</v>
      </c>
      <c r="W134" s="17">
        <v>626432891</v>
      </c>
      <c r="X134" s="1"/>
      <c r="Y134" s="1"/>
      <c r="Z134" s="1"/>
      <c r="AA134" s="1"/>
    </row>
    <row r="135" spans="1:27">
      <c r="A135" s="20" t="s">
        <v>237</v>
      </c>
      <c r="B135" s="21" t="s">
        <v>23</v>
      </c>
      <c r="C135" s="21" t="s">
        <v>30</v>
      </c>
      <c r="D135" s="21" t="s">
        <v>25</v>
      </c>
      <c r="E135" s="21" t="s">
        <v>33</v>
      </c>
      <c r="F135" s="21" t="s">
        <v>117</v>
      </c>
      <c r="G135" s="21" t="s">
        <v>108</v>
      </c>
      <c r="H135" s="21"/>
      <c r="I135" s="21" t="s">
        <v>26</v>
      </c>
      <c r="J135" s="21" t="s">
        <v>27</v>
      </c>
      <c r="K135" s="22" t="s">
        <v>238</v>
      </c>
      <c r="L135" s="17">
        <v>2800317746</v>
      </c>
      <c r="M135" s="17">
        <v>971602501</v>
      </c>
      <c r="N135" s="17">
        <v>424099531</v>
      </c>
      <c r="O135" s="17">
        <v>3347820716</v>
      </c>
      <c r="P135" s="17">
        <v>0</v>
      </c>
      <c r="Q135" s="17">
        <v>3209348768</v>
      </c>
      <c r="R135" s="17">
        <v>138471948</v>
      </c>
      <c r="S135" s="17">
        <v>2888819570</v>
      </c>
      <c r="T135" s="16">
        <f t="shared" ref="T135:T198" si="12">+S135/O135</f>
        <v>0.86289554162613047</v>
      </c>
      <c r="U135" s="17">
        <v>2887362005</v>
      </c>
      <c r="V135" s="16">
        <f t="shared" ref="V135:V198" si="13">+U135/O135</f>
        <v>0.86246016436920814</v>
      </c>
      <c r="W135" s="17">
        <v>2886122309</v>
      </c>
      <c r="X135" s="1"/>
      <c r="Y135" s="1"/>
      <c r="Z135" s="1"/>
      <c r="AA135" s="1"/>
    </row>
    <row r="136" spans="1:27">
      <c r="A136" s="20" t="s">
        <v>237</v>
      </c>
      <c r="B136" s="21" t="s">
        <v>23</v>
      </c>
      <c r="C136" s="21" t="s">
        <v>30</v>
      </c>
      <c r="D136" s="21" t="s">
        <v>25</v>
      </c>
      <c r="E136" s="21" t="s">
        <v>33</v>
      </c>
      <c r="F136" s="21" t="s">
        <v>117</v>
      </c>
      <c r="G136" s="21" t="s">
        <v>108</v>
      </c>
      <c r="H136" s="21"/>
      <c r="I136" s="21" t="s">
        <v>144</v>
      </c>
      <c r="J136" s="21" t="s">
        <v>27</v>
      </c>
      <c r="K136" s="22" t="s">
        <v>238</v>
      </c>
      <c r="L136" s="17">
        <v>1443850000</v>
      </c>
      <c r="M136" s="17">
        <v>26834626</v>
      </c>
      <c r="N136" s="17">
        <v>376450736</v>
      </c>
      <c r="O136" s="17">
        <v>1094233890</v>
      </c>
      <c r="P136" s="17">
        <v>0</v>
      </c>
      <c r="Q136" s="17">
        <v>1093521286</v>
      </c>
      <c r="R136" s="17">
        <v>712604</v>
      </c>
      <c r="S136" s="17">
        <v>944321034</v>
      </c>
      <c r="T136" s="16">
        <f t="shared" si="12"/>
        <v>0.86299742918764832</v>
      </c>
      <c r="U136" s="17">
        <v>923626466</v>
      </c>
      <c r="V136" s="16">
        <f t="shared" si="13"/>
        <v>0.84408504839856491</v>
      </c>
      <c r="W136" s="17">
        <v>923626466</v>
      </c>
      <c r="X136" s="1"/>
      <c r="Y136" s="1"/>
      <c r="Z136" s="1"/>
      <c r="AA136" s="1"/>
    </row>
    <row r="137" spans="1:27">
      <c r="A137" s="20" t="s">
        <v>237</v>
      </c>
      <c r="B137" s="21" t="s">
        <v>23</v>
      </c>
      <c r="C137" s="21" t="s">
        <v>30</v>
      </c>
      <c r="D137" s="21" t="s">
        <v>25</v>
      </c>
      <c r="E137" s="21" t="s">
        <v>33</v>
      </c>
      <c r="F137" s="21" t="s">
        <v>117</v>
      </c>
      <c r="G137" s="21" t="s">
        <v>108</v>
      </c>
      <c r="H137" s="21"/>
      <c r="I137" s="21" t="s">
        <v>60</v>
      </c>
      <c r="J137" s="21" t="s">
        <v>94</v>
      </c>
      <c r="K137" s="22" t="s">
        <v>238</v>
      </c>
      <c r="L137" s="17">
        <v>0</v>
      </c>
      <c r="M137" s="17">
        <v>1080000</v>
      </c>
      <c r="N137" s="17">
        <v>0</v>
      </c>
      <c r="O137" s="17">
        <v>1080000</v>
      </c>
      <c r="P137" s="17">
        <v>0</v>
      </c>
      <c r="Q137" s="17">
        <v>0</v>
      </c>
      <c r="R137" s="17">
        <v>1080000</v>
      </c>
      <c r="S137" s="17">
        <v>0</v>
      </c>
      <c r="T137" s="16">
        <f t="shared" si="12"/>
        <v>0</v>
      </c>
      <c r="U137" s="17">
        <v>0</v>
      </c>
      <c r="V137" s="16">
        <f t="shared" si="13"/>
        <v>0</v>
      </c>
      <c r="W137" s="17">
        <v>0</v>
      </c>
      <c r="X137" s="1"/>
      <c r="Y137" s="1"/>
      <c r="Z137" s="1"/>
      <c r="AA137" s="1"/>
    </row>
    <row r="138" spans="1:27">
      <c r="A138" s="20" t="s">
        <v>239</v>
      </c>
      <c r="B138" s="21" t="s">
        <v>23</v>
      </c>
      <c r="C138" s="21" t="s">
        <v>30</v>
      </c>
      <c r="D138" s="21" t="s">
        <v>25</v>
      </c>
      <c r="E138" s="21" t="s">
        <v>33</v>
      </c>
      <c r="F138" s="21" t="s">
        <v>117</v>
      </c>
      <c r="G138" s="21" t="s">
        <v>43</v>
      </c>
      <c r="H138" s="21"/>
      <c r="I138" s="21" t="s">
        <v>26</v>
      </c>
      <c r="J138" s="21" t="s">
        <v>27</v>
      </c>
      <c r="K138" s="22" t="s">
        <v>240</v>
      </c>
      <c r="L138" s="17">
        <v>65226138</v>
      </c>
      <c r="M138" s="17">
        <v>19127216</v>
      </c>
      <c r="N138" s="17">
        <v>1315943</v>
      </c>
      <c r="O138" s="17">
        <v>83037411</v>
      </c>
      <c r="P138" s="17">
        <v>0</v>
      </c>
      <c r="Q138" s="17">
        <v>80477978</v>
      </c>
      <c r="R138" s="17">
        <v>2559433</v>
      </c>
      <c r="S138" s="17">
        <v>49879557</v>
      </c>
      <c r="T138" s="16">
        <f t="shared" si="12"/>
        <v>0.60068776710776783</v>
      </c>
      <c r="U138" s="17">
        <v>49823497</v>
      </c>
      <c r="V138" s="16">
        <f t="shared" si="13"/>
        <v>0.600012649720016</v>
      </c>
      <c r="W138" s="17">
        <v>49823497</v>
      </c>
      <c r="X138" s="1"/>
      <c r="Y138" s="1"/>
      <c r="Z138" s="1"/>
      <c r="AA138" s="1"/>
    </row>
    <row r="139" spans="1:27">
      <c r="A139" s="20" t="s">
        <v>239</v>
      </c>
      <c r="B139" s="21" t="s">
        <v>23</v>
      </c>
      <c r="C139" s="21" t="s">
        <v>30</v>
      </c>
      <c r="D139" s="21" t="s">
        <v>25</v>
      </c>
      <c r="E139" s="21" t="s">
        <v>33</v>
      </c>
      <c r="F139" s="21" t="s">
        <v>117</v>
      </c>
      <c r="G139" s="21" t="s">
        <v>43</v>
      </c>
      <c r="H139" s="21"/>
      <c r="I139" s="21" t="s">
        <v>144</v>
      </c>
      <c r="J139" s="21" t="s">
        <v>27</v>
      </c>
      <c r="K139" s="22" t="s">
        <v>240</v>
      </c>
      <c r="L139" s="17">
        <v>5650000</v>
      </c>
      <c r="M139" s="17">
        <v>0</v>
      </c>
      <c r="N139" s="17">
        <v>1190060</v>
      </c>
      <c r="O139" s="17">
        <v>4459940</v>
      </c>
      <c r="P139" s="17">
        <v>0</v>
      </c>
      <c r="Q139" s="17">
        <v>4459940</v>
      </c>
      <c r="R139" s="17">
        <v>0</v>
      </c>
      <c r="S139" s="17">
        <v>4459940</v>
      </c>
      <c r="T139" s="16">
        <f t="shared" si="12"/>
        <v>1</v>
      </c>
      <c r="U139" s="17">
        <v>4459940</v>
      </c>
      <c r="V139" s="16">
        <f t="shared" si="13"/>
        <v>1</v>
      </c>
      <c r="W139" s="17">
        <v>4459940</v>
      </c>
      <c r="X139" s="1"/>
      <c r="Y139" s="1"/>
      <c r="Z139" s="1"/>
      <c r="AA139" s="1"/>
    </row>
    <row r="140" spans="1:27" s="3" customFormat="1" ht="21">
      <c r="A140" s="4" t="s">
        <v>389</v>
      </c>
      <c r="B140" s="5"/>
      <c r="C140" s="5"/>
      <c r="D140" s="5"/>
      <c r="E140" s="5"/>
      <c r="F140" s="5" t="s">
        <v>365</v>
      </c>
      <c r="G140" s="5"/>
      <c r="H140" s="5"/>
      <c r="I140" s="5"/>
      <c r="J140" s="5"/>
      <c r="K140" s="7" t="s">
        <v>390</v>
      </c>
      <c r="L140" s="23">
        <f t="shared" ref="L140:S140" si="14">SUBTOTAL(9,L124:L139)</f>
        <v>28647144470</v>
      </c>
      <c r="M140" s="23">
        <f t="shared" si="14"/>
        <v>6448118199</v>
      </c>
      <c r="N140" s="23">
        <f t="shared" si="14"/>
        <v>1447796974</v>
      </c>
      <c r="O140" s="23">
        <f t="shared" si="14"/>
        <v>33647465695</v>
      </c>
      <c r="P140" s="23">
        <f t="shared" si="14"/>
        <v>0</v>
      </c>
      <c r="Q140" s="23">
        <f t="shared" si="14"/>
        <v>32963356221</v>
      </c>
      <c r="R140" s="23">
        <f t="shared" si="14"/>
        <v>684109474</v>
      </c>
      <c r="S140" s="23">
        <f t="shared" si="14"/>
        <v>29746532055</v>
      </c>
      <c r="T140" s="18">
        <f t="shared" si="12"/>
        <v>0.88406456297896818</v>
      </c>
      <c r="U140" s="23">
        <f>SUBTOTAL(9,U124:U139)</f>
        <v>29634298208</v>
      </c>
      <c r="V140" s="18">
        <f t="shared" si="13"/>
        <v>0.88072898198700433</v>
      </c>
      <c r="W140" s="23">
        <f>SUBTOTAL(9,W124:W139)</f>
        <v>29549170954</v>
      </c>
      <c r="X140" s="1"/>
      <c r="Y140" s="2"/>
      <c r="Z140" s="2"/>
      <c r="AA140" s="2"/>
    </row>
    <row r="141" spans="1:27">
      <c r="A141" s="20" t="s">
        <v>241</v>
      </c>
      <c r="B141" s="21" t="s">
        <v>23</v>
      </c>
      <c r="C141" s="21" t="s">
        <v>30</v>
      </c>
      <c r="D141" s="21" t="s">
        <v>25</v>
      </c>
      <c r="E141" s="21" t="s">
        <v>33</v>
      </c>
      <c r="F141" s="21" t="s">
        <v>87</v>
      </c>
      <c r="G141" s="21" t="s">
        <v>144</v>
      </c>
      <c r="H141" s="21"/>
      <c r="I141" s="21" t="s">
        <v>26</v>
      </c>
      <c r="J141" s="21" t="s">
        <v>27</v>
      </c>
      <c r="K141" s="22" t="s">
        <v>242</v>
      </c>
      <c r="L141" s="17">
        <v>16554325354</v>
      </c>
      <c r="M141" s="17">
        <v>79551556</v>
      </c>
      <c r="N141" s="17">
        <v>3281933263</v>
      </c>
      <c r="O141" s="17">
        <v>13351943647</v>
      </c>
      <c r="P141" s="17">
        <v>0</v>
      </c>
      <c r="Q141" s="17">
        <v>13351943647</v>
      </c>
      <c r="R141" s="17">
        <v>0</v>
      </c>
      <c r="S141" s="17">
        <v>13272392091</v>
      </c>
      <c r="T141" s="16">
        <f t="shared" si="12"/>
        <v>0.99404194938930301</v>
      </c>
      <c r="U141" s="17">
        <v>12310107289</v>
      </c>
      <c r="V141" s="16">
        <f t="shared" si="13"/>
        <v>0.92197118370597031</v>
      </c>
      <c r="W141" s="17">
        <v>12016602189</v>
      </c>
      <c r="X141" s="1"/>
      <c r="Y141" s="1"/>
      <c r="Z141" s="1"/>
      <c r="AA141" s="1"/>
    </row>
    <row r="142" spans="1:27" s="3" customFormat="1" ht="21">
      <c r="A142" s="4" t="s">
        <v>391</v>
      </c>
      <c r="B142" s="5"/>
      <c r="C142" s="5"/>
      <c r="D142" s="5"/>
      <c r="E142" s="5"/>
      <c r="F142" s="5" t="s">
        <v>366</v>
      </c>
      <c r="G142" s="5"/>
      <c r="H142" s="5"/>
      <c r="I142" s="5"/>
      <c r="J142" s="5"/>
      <c r="K142" s="7" t="s">
        <v>392</v>
      </c>
      <c r="L142" s="23">
        <f t="shared" ref="L142:S142" si="15">SUBTOTAL(9,L141:L141)</f>
        <v>16554325354</v>
      </c>
      <c r="M142" s="23">
        <f t="shared" si="15"/>
        <v>79551556</v>
      </c>
      <c r="N142" s="23">
        <f t="shared" si="15"/>
        <v>3281933263</v>
      </c>
      <c r="O142" s="23">
        <f t="shared" si="15"/>
        <v>13351943647</v>
      </c>
      <c r="P142" s="23">
        <f t="shared" si="15"/>
        <v>0</v>
      </c>
      <c r="Q142" s="23">
        <f t="shared" si="15"/>
        <v>13351943647</v>
      </c>
      <c r="R142" s="23">
        <f t="shared" si="15"/>
        <v>0</v>
      </c>
      <c r="S142" s="23">
        <f t="shared" si="15"/>
        <v>13272392091</v>
      </c>
      <c r="T142" s="18">
        <f t="shared" si="12"/>
        <v>0.99404194938930301</v>
      </c>
      <c r="U142" s="23">
        <f>SUBTOTAL(9,U141:U141)</f>
        <v>12310107289</v>
      </c>
      <c r="V142" s="18">
        <f t="shared" si="13"/>
        <v>0.92197118370597031</v>
      </c>
      <c r="W142" s="23">
        <f>SUBTOTAL(9,W141:W141)</f>
        <v>12016602189</v>
      </c>
      <c r="X142" s="1"/>
      <c r="Y142" s="2"/>
      <c r="Z142" s="2"/>
      <c r="AA142" s="2"/>
    </row>
    <row r="143" spans="1:27" ht="22.5">
      <c r="A143" s="20" t="s">
        <v>243</v>
      </c>
      <c r="B143" s="21" t="s">
        <v>23</v>
      </c>
      <c r="C143" s="21" t="s">
        <v>30</v>
      </c>
      <c r="D143" s="21" t="s">
        <v>25</v>
      </c>
      <c r="E143" s="21" t="s">
        <v>33</v>
      </c>
      <c r="F143" s="21" t="s">
        <v>26</v>
      </c>
      <c r="G143" s="21" t="s">
        <v>24</v>
      </c>
      <c r="H143" s="21"/>
      <c r="I143" s="21" t="s">
        <v>26</v>
      </c>
      <c r="J143" s="21" t="s">
        <v>27</v>
      </c>
      <c r="K143" s="22" t="s">
        <v>244</v>
      </c>
      <c r="L143" s="17">
        <v>26370666646</v>
      </c>
      <c r="M143" s="17">
        <v>463089938</v>
      </c>
      <c r="N143" s="17">
        <v>2305508891</v>
      </c>
      <c r="O143" s="17">
        <v>24528247693</v>
      </c>
      <c r="P143" s="17">
        <v>0</v>
      </c>
      <c r="Q143" s="17">
        <v>24528247693</v>
      </c>
      <c r="R143" s="17">
        <v>0</v>
      </c>
      <c r="S143" s="17">
        <v>24528247693</v>
      </c>
      <c r="T143" s="16">
        <f t="shared" si="12"/>
        <v>1</v>
      </c>
      <c r="U143" s="17">
        <v>16091867560</v>
      </c>
      <c r="V143" s="16">
        <f t="shared" si="13"/>
        <v>0.65605451157411387</v>
      </c>
      <c r="W143" s="17">
        <v>13894311380</v>
      </c>
      <c r="X143" s="1"/>
      <c r="Y143" s="1"/>
      <c r="Z143" s="1"/>
      <c r="AA143" s="1"/>
    </row>
    <row r="144" spans="1:27" ht="22.5">
      <c r="A144" s="20" t="s">
        <v>245</v>
      </c>
      <c r="B144" s="21" t="s">
        <v>23</v>
      </c>
      <c r="C144" s="21" t="s">
        <v>30</v>
      </c>
      <c r="D144" s="21" t="s">
        <v>25</v>
      </c>
      <c r="E144" s="21" t="s">
        <v>33</v>
      </c>
      <c r="F144" s="21" t="s">
        <v>26</v>
      </c>
      <c r="G144" s="21" t="s">
        <v>30</v>
      </c>
      <c r="H144" s="21"/>
      <c r="I144" s="21" t="s">
        <v>26</v>
      </c>
      <c r="J144" s="21" t="s">
        <v>27</v>
      </c>
      <c r="K144" s="22" t="s">
        <v>246</v>
      </c>
      <c r="L144" s="17">
        <v>53587775050</v>
      </c>
      <c r="M144" s="17">
        <v>5835418986</v>
      </c>
      <c r="N144" s="17">
        <v>2073561587</v>
      </c>
      <c r="O144" s="17">
        <v>57349632449</v>
      </c>
      <c r="P144" s="17">
        <v>0</v>
      </c>
      <c r="Q144" s="17">
        <v>57323245810</v>
      </c>
      <c r="R144" s="17">
        <v>26386639</v>
      </c>
      <c r="S144" s="17">
        <v>57318846883</v>
      </c>
      <c r="T144" s="16">
        <f t="shared" si="12"/>
        <v>0.99946319506010128</v>
      </c>
      <c r="U144" s="17">
        <v>50132633394</v>
      </c>
      <c r="V144" s="16">
        <f t="shared" si="13"/>
        <v>0.87415788477078826</v>
      </c>
      <c r="W144" s="17">
        <v>48753538081</v>
      </c>
      <c r="X144" s="1"/>
      <c r="Y144" s="1"/>
      <c r="Z144" s="1"/>
      <c r="AA144" s="1"/>
    </row>
    <row r="145" spans="1:27" s="3" customFormat="1" ht="21">
      <c r="A145" s="4" t="s">
        <v>393</v>
      </c>
      <c r="B145" s="5"/>
      <c r="C145" s="5"/>
      <c r="D145" s="5"/>
      <c r="E145" s="5"/>
      <c r="F145" s="5" t="s">
        <v>367</v>
      </c>
      <c r="G145" s="5"/>
      <c r="H145" s="5"/>
      <c r="I145" s="5"/>
      <c r="J145" s="5"/>
      <c r="K145" s="7" t="s">
        <v>394</v>
      </c>
      <c r="L145" s="23">
        <f t="shared" ref="L145:S145" si="16">SUBTOTAL(9,L143:L144)</f>
        <v>79958441696</v>
      </c>
      <c r="M145" s="23">
        <f t="shared" si="16"/>
        <v>6298508924</v>
      </c>
      <c r="N145" s="23">
        <f t="shared" si="16"/>
        <v>4379070478</v>
      </c>
      <c r="O145" s="23">
        <f t="shared" si="16"/>
        <v>81877880142</v>
      </c>
      <c r="P145" s="23">
        <f t="shared" si="16"/>
        <v>0</v>
      </c>
      <c r="Q145" s="23">
        <f t="shared" si="16"/>
        <v>81851493503</v>
      </c>
      <c r="R145" s="23">
        <f t="shared" si="16"/>
        <v>26386639</v>
      </c>
      <c r="S145" s="23">
        <f t="shared" si="16"/>
        <v>81847094576</v>
      </c>
      <c r="T145" s="18">
        <f t="shared" si="12"/>
        <v>0.99962400631346815</v>
      </c>
      <c r="U145" s="23">
        <f>SUBTOTAL(9,U143:U144)</f>
        <v>66224500954</v>
      </c>
      <c r="V145" s="18">
        <f t="shared" si="13"/>
        <v>0.80882041448981701</v>
      </c>
      <c r="W145" s="23">
        <f>SUBTOTAL(9,W143:W144)</f>
        <v>62647849461</v>
      </c>
      <c r="X145" s="1"/>
      <c r="Y145" s="2"/>
      <c r="Z145" s="2"/>
      <c r="AA145" s="2"/>
    </row>
    <row r="146" spans="1:27" ht="22.5">
      <c r="A146" s="20" t="s">
        <v>247</v>
      </c>
      <c r="B146" s="21" t="s">
        <v>23</v>
      </c>
      <c r="C146" s="21" t="s">
        <v>30</v>
      </c>
      <c r="D146" s="21" t="s">
        <v>25</v>
      </c>
      <c r="E146" s="21" t="s">
        <v>33</v>
      </c>
      <c r="F146" s="21" t="s">
        <v>144</v>
      </c>
      <c r="G146" s="21" t="s">
        <v>24</v>
      </c>
      <c r="H146" s="21"/>
      <c r="I146" s="21" t="s">
        <v>26</v>
      </c>
      <c r="J146" s="21" t="s">
        <v>27</v>
      </c>
      <c r="K146" s="22" t="s">
        <v>248</v>
      </c>
      <c r="L146" s="17">
        <v>1250000000</v>
      </c>
      <c r="M146" s="17">
        <v>50000000</v>
      </c>
      <c r="N146" s="17">
        <v>100000000</v>
      </c>
      <c r="O146" s="17">
        <v>1200000000</v>
      </c>
      <c r="P146" s="17">
        <v>0</v>
      </c>
      <c r="Q146" s="17">
        <v>1142047464</v>
      </c>
      <c r="R146" s="17">
        <v>57952536</v>
      </c>
      <c r="S146" s="17">
        <v>1142047464</v>
      </c>
      <c r="T146" s="16">
        <f t="shared" si="12"/>
        <v>0.95170622000000005</v>
      </c>
      <c r="U146" s="17">
        <v>1050012197</v>
      </c>
      <c r="V146" s="16">
        <f t="shared" si="13"/>
        <v>0.87501016416666666</v>
      </c>
      <c r="W146" s="17">
        <v>986106626</v>
      </c>
      <c r="X146" s="1"/>
      <c r="Y146" s="1"/>
      <c r="Z146" s="1"/>
      <c r="AA146" s="1"/>
    </row>
    <row r="147" spans="1:27" ht="22.5">
      <c r="A147" s="20" t="s">
        <v>249</v>
      </c>
      <c r="B147" s="21" t="s">
        <v>23</v>
      </c>
      <c r="C147" s="21" t="s">
        <v>30</v>
      </c>
      <c r="D147" s="21" t="s">
        <v>25</v>
      </c>
      <c r="E147" s="21" t="s">
        <v>33</v>
      </c>
      <c r="F147" s="21" t="s">
        <v>144</v>
      </c>
      <c r="G147" s="21" t="s">
        <v>30</v>
      </c>
      <c r="H147" s="21"/>
      <c r="I147" s="21" t="s">
        <v>26</v>
      </c>
      <c r="J147" s="21" t="s">
        <v>27</v>
      </c>
      <c r="K147" s="22" t="s">
        <v>250</v>
      </c>
      <c r="L147" s="17">
        <v>41883142724</v>
      </c>
      <c r="M147" s="17">
        <v>6774285226</v>
      </c>
      <c r="N147" s="17">
        <v>3258111301</v>
      </c>
      <c r="O147" s="17">
        <v>45399316649</v>
      </c>
      <c r="P147" s="17">
        <v>0</v>
      </c>
      <c r="Q147" s="17">
        <v>44744871007</v>
      </c>
      <c r="R147" s="17">
        <v>654445642</v>
      </c>
      <c r="S147" s="17">
        <v>43496782591</v>
      </c>
      <c r="T147" s="16">
        <f t="shared" si="12"/>
        <v>0.95809333271006614</v>
      </c>
      <c r="U147" s="17">
        <v>39852116303</v>
      </c>
      <c r="V147" s="16">
        <f t="shared" si="13"/>
        <v>0.87781313122204918</v>
      </c>
      <c r="W147" s="17">
        <v>38736401714</v>
      </c>
      <c r="X147" s="1"/>
      <c r="Y147" s="1"/>
      <c r="Z147" s="1"/>
      <c r="AA147" s="1"/>
    </row>
    <row r="148" spans="1:27" ht="22.5">
      <c r="A148" s="20" t="s">
        <v>249</v>
      </c>
      <c r="B148" s="21" t="s">
        <v>23</v>
      </c>
      <c r="C148" s="21" t="s">
        <v>30</v>
      </c>
      <c r="D148" s="21" t="s">
        <v>25</v>
      </c>
      <c r="E148" s="21" t="s">
        <v>33</v>
      </c>
      <c r="F148" s="21" t="s">
        <v>144</v>
      </c>
      <c r="G148" s="21" t="s">
        <v>30</v>
      </c>
      <c r="H148" s="21"/>
      <c r="I148" s="21" t="s">
        <v>144</v>
      </c>
      <c r="J148" s="21" t="s">
        <v>27</v>
      </c>
      <c r="K148" s="22" t="s">
        <v>250</v>
      </c>
      <c r="L148" s="17">
        <v>8403830000</v>
      </c>
      <c r="M148" s="17">
        <v>2152996060</v>
      </c>
      <c r="N148" s="17">
        <v>1721941577</v>
      </c>
      <c r="O148" s="17">
        <v>8834884483</v>
      </c>
      <c r="P148" s="17">
        <v>0</v>
      </c>
      <c r="Q148" s="17">
        <v>8834642434</v>
      </c>
      <c r="R148" s="17">
        <v>242049</v>
      </c>
      <c r="S148" s="17">
        <v>8049581768</v>
      </c>
      <c r="T148" s="16">
        <f t="shared" si="12"/>
        <v>0.91111341449782712</v>
      </c>
      <c r="U148" s="17">
        <v>8048750391</v>
      </c>
      <c r="V148" s="16">
        <f t="shared" si="13"/>
        <v>0.91101931287130333</v>
      </c>
      <c r="W148" s="17">
        <v>7889132463</v>
      </c>
      <c r="X148" s="1"/>
      <c r="Y148" s="1"/>
      <c r="Z148" s="1"/>
      <c r="AA148" s="1"/>
    </row>
    <row r="149" spans="1:27" ht="22.5">
      <c r="A149" s="20" t="s">
        <v>249</v>
      </c>
      <c r="B149" s="21" t="s">
        <v>23</v>
      </c>
      <c r="C149" s="21" t="s">
        <v>30</v>
      </c>
      <c r="D149" s="21" t="s">
        <v>25</v>
      </c>
      <c r="E149" s="21" t="s">
        <v>33</v>
      </c>
      <c r="F149" s="21" t="s">
        <v>144</v>
      </c>
      <c r="G149" s="21" t="s">
        <v>30</v>
      </c>
      <c r="H149" s="21"/>
      <c r="I149" s="21" t="s">
        <v>144</v>
      </c>
      <c r="J149" s="21" t="s">
        <v>94</v>
      </c>
      <c r="K149" s="22" t="s">
        <v>250</v>
      </c>
      <c r="L149" s="17">
        <v>200000000</v>
      </c>
      <c r="M149" s="17">
        <v>0</v>
      </c>
      <c r="N149" s="17">
        <v>0</v>
      </c>
      <c r="O149" s="17">
        <v>200000000</v>
      </c>
      <c r="P149" s="17">
        <v>0</v>
      </c>
      <c r="Q149" s="17">
        <v>200000000</v>
      </c>
      <c r="R149" s="17">
        <v>0</v>
      </c>
      <c r="S149" s="17">
        <v>200000000</v>
      </c>
      <c r="T149" s="16">
        <f t="shared" si="12"/>
        <v>1</v>
      </c>
      <c r="U149" s="17">
        <v>0</v>
      </c>
      <c r="V149" s="16">
        <f t="shared" si="13"/>
        <v>0</v>
      </c>
      <c r="W149" s="17">
        <v>0</v>
      </c>
      <c r="X149" s="1"/>
      <c r="Y149" s="1"/>
      <c r="Z149" s="1"/>
      <c r="AA149" s="1"/>
    </row>
    <row r="150" spans="1:27" s="3" customFormat="1" ht="21">
      <c r="A150" s="4" t="s">
        <v>395</v>
      </c>
      <c r="B150" s="5"/>
      <c r="C150" s="5"/>
      <c r="D150" s="5"/>
      <c r="E150" s="5"/>
      <c r="F150" s="5" t="s">
        <v>368</v>
      </c>
      <c r="G150" s="5"/>
      <c r="H150" s="5"/>
      <c r="I150" s="5"/>
      <c r="J150" s="5"/>
      <c r="K150" s="7" t="s">
        <v>396</v>
      </c>
      <c r="L150" s="23">
        <f t="shared" ref="L150:S150" si="17">SUBTOTAL(9,L146:L149)</f>
        <v>51736972724</v>
      </c>
      <c r="M150" s="23">
        <f t="shared" si="17"/>
        <v>8977281286</v>
      </c>
      <c r="N150" s="23">
        <f t="shared" si="17"/>
        <v>5080052878</v>
      </c>
      <c r="O150" s="23">
        <f t="shared" si="17"/>
        <v>55634201132</v>
      </c>
      <c r="P150" s="23">
        <f t="shared" si="17"/>
        <v>0</v>
      </c>
      <c r="Q150" s="23">
        <f t="shared" si="17"/>
        <v>54921560905</v>
      </c>
      <c r="R150" s="23">
        <f t="shared" si="17"/>
        <v>712640227</v>
      </c>
      <c r="S150" s="23">
        <f t="shared" si="17"/>
        <v>52888411823</v>
      </c>
      <c r="T150" s="18">
        <f t="shared" si="12"/>
        <v>0.95064565944812929</v>
      </c>
      <c r="U150" s="23">
        <f>SUBTOTAL(9,U146:U149)</f>
        <v>48950878891</v>
      </c>
      <c r="V150" s="18">
        <f t="shared" si="13"/>
        <v>0.87987025777286032</v>
      </c>
      <c r="W150" s="23">
        <f>SUBTOTAL(9,W146:W149)</f>
        <v>47611640803</v>
      </c>
      <c r="X150" s="1"/>
      <c r="Y150" s="2"/>
      <c r="Z150" s="2"/>
      <c r="AA150" s="2"/>
    </row>
    <row r="151" spans="1:27">
      <c r="A151" s="20" t="s">
        <v>251</v>
      </c>
      <c r="B151" s="21" t="s">
        <v>23</v>
      </c>
      <c r="C151" s="21" t="s">
        <v>30</v>
      </c>
      <c r="D151" s="21" t="s">
        <v>25</v>
      </c>
      <c r="E151" s="21" t="s">
        <v>33</v>
      </c>
      <c r="F151" s="21" t="s">
        <v>54</v>
      </c>
      <c r="G151" s="21"/>
      <c r="H151" s="21"/>
      <c r="I151" s="21" t="s">
        <v>26</v>
      </c>
      <c r="J151" s="21" t="s">
        <v>27</v>
      </c>
      <c r="K151" s="22" t="s">
        <v>252</v>
      </c>
      <c r="L151" s="17">
        <v>61321000</v>
      </c>
      <c r="M151" s="17">
        <v>500000</v>
      </c>
      <c r="N151" s="17">
        <v>2000000</v>
      </c>
      <c r="O151" s="17">
        <v>59821000</v>
      </c>
      <c r="P151" s="17">
        <v>0</v>
      </c>
      <c r="Q151" s="17">
        <v>53092012</v>
      </c>
      <c r="R151" s="17">
        <v>6728988</v>
      </c>
      <c r="S151" s="17">
        <v>52592012</v>
      </c>
      <c r="T151" s="16">
        <f t="shared" si="12"/>
        <v>0.87915634977683421</v>
      </c>
      <c r="U151" s="17">
        <v>49915794</v>
      </c>
      <c r="V151" s="16">
        <f t="shared" si="13"/>
        <v>0.83441925076478163</v>
      </c>
      <c r="W151" s="17">
        <v>49915794</v>
      </c>
      <c r="X151" s="1"/>
      <c r="Y151" s="1"/>
      <c r="Z151" s="1"/>
      <c r="AA151" s="1"/>
    </row>
    <row r="152" spans="1:27" s="3" customFormat="1" ht="21">
      <c r="A152" s="8" t="s">
        <v>251</v>
      </c>
      <c r="B152" s="5"/>
      <c r="C152" s="5"/>
      <c r="D152" s="5"/>
      <c r="E152" s="5"/>
      <c r="F152" s="5" t="s">
        <v>369</v>
      </c>
      <c r="G152" s="5"/>
      <c r="H152" s="5"/>
      <c r="I152" s="5"/>
      <c r="J152" s="5"/>
      <c r="K152" s="9" t="s">
        <v>252</v>
      </c>
      <c r="L152" s="23">
        <f t="shared" ref="L152:S152" si="18">SUBTOTAL(9,L151:L151)</f>
        <v>61321000</v>
      </c>
      <c r="M152" s="23">
        <f t="shared" si="18"/>
        <v>500000</v>
      </c>
      <c r="N152" s="23">
        <f t="shared" si="18"/>
        <v>2000000</v>
      </c>
      <c r="O152" s="23">
        <f t="shared" si="18"/>
        <v>59821000</v>
      </c>
      <c r="P152" s="23">
        <f t="shared" si="18"/>
        <v>0</v>
      </c>
      <c r="Q152" s="23">
        <f t="shared" si="18"/>
        <v>53092012</v>
      </c>
      <c r="R152" s="23">
        <f t="shared" si="18"/>
        <v>6728988</v>
      </c>
      <c r="S152" s="23">
        <f t="shared" si="18"/>
        <v>52592012</v>
      </c>
      <c r="T152" s="18">
        <f t="shared" si="12"/>
        <v>0.87915634977683421</v>
      </c>
      <c r="U152" s="23">
        <f>SUBTOTAL(9,U151:U151)</f>
        <v>49915794</v>
      </c>
      <c r="V152" s="18">
        <f t="shared" si="13"/>
        <v>0.83441925076478163</v>
      </c>
      <c r="W152" s="23">
        <f>SUBTOTAL(9,W151:W151)</f>
        <v>49915794</v>
      </c>
      <c r="X152" s="1"/>
      <c r="Y152" s="2"/>
      <c r="Z152" s="2"/>
      <c r="AA152" s="2"/>
    </row>
    <row r="153" spans="1:27">
      <c r="A153" s="20" t="s">
        <v>253</v>
      </c>
      <c r="B153" s="21" t="s">
        <v>23</v>
      </c>
      <c r="C153" s="21" t="s">
        <v>30</v>
      </c>
      <c r="D153" s="21" t="s">
        <v>25</v>
      </c>
      <c r="E153" s="21" t="s">
        <v>33</v>
      </c>
      <c r="F153" s="21" t="s">
        <v>57</v>
      </c>
      <c r="G153" s="21"/>
      <c r="H153" s="21"/>
      <c r="I153" s="21" t="s">
        <v>26</v>
      </c>
      <c r="J153" s="21" t="s">
        <v>27</v>
      </c>
      <c r="K153" s="22" t="s">
        <v>254</v>
      </c>
      <c r="L153" s="17">
        <v>42380000</v>
      </c>
      <c r="M153" s="17">
        <v>0</v>
      </c>
      <c r="N153" s="17">
        <v>11080000</v>
      </c>
      <c r="O153" s="17">
        <v>31300000</v>
      </c>
      <c r="P153" s="17">
        <v>0</v>
      </c>
      <c r="Q153" s="17">
        <v>31300000</v>
      </c>
      <c r="R153" s="17">
        <v>0</v>
      </c>
      <c r="S153" s="17">
        <v>31300000</v>
      </c>
      <c r="T153" s="16">
        <f t="shared" si="12"/>
        <v>1</v>
      </c>
      <c r="U153" s="17">
        <v>11953635</v>
      </c>
      <c r="V153" s="16">
        <f t="shared" si="13"/>
        <v>0.3819052715654952</v>
      </c>
      <c r="W153" s="17">
        <v>11953635</v>
      </c>
      <c r="X153" s="1"/>
      <c r="Y153" s="1"/>
      <c r="Z153" s="1"/>
      <c r="AA153" s="1"/>
    </row>
    <row r="154" spans="1:27" s="3" customFormat="1" ht="21">
      <c r="A154" s="8" t="s">
        <v>253</v>
      </c>
      <c r="B154" s="5"/>
      <c r="C154" s="5"/>
      <c r="D154" s="5"/>
      <c r="E154" s="5"/>
      <c r="F154" s="5" t="s">
        <v>370</v>
      </c>
      <c r="G154" s="5"/>
      <c r="H154" s="5"/>
      <c r="I154" s="5"/>
      <c r="J154" s="5"/>
      <c r="K154" s="9" t="s">
        <v>254</v>
      </c>
      <c r="L154" s="23">
        <f t="shared" ref="L154:S154" si="19">SUBTOTAL(9,L153:L153)</f>
        <v>42380000</v>
      </c>
      <c r="M154" s="23">
        <f t="shared" si="19"/>
        <v>0</v>
      </c>
      <c r="N154" s="23">
        <f t="shared" si="19"/>
        <v>11080000</v>
      </c>
      <c r="O154" s="23">
        <f t="shared" si="19"/>
        <v>31300000</v>
      </c>
      <c r="P154" s="23">
        <f t="shared" si="19"/>
        <v>0</v>
      </c>
      <c r="Q154" s="23">
        <f t="shared" si="19"/>
        <v>31300000</v>
      </c>
      <c r="R154" s="23">
        <f t="shared" si="19"/>
        <v>0</v>
      </c>
      <c r="S154" s="23">
        <f t="shared" si="19"/>
        <v>31300000</v>
      </c>
      <c r="T154" s="18">
        <f t="shared" si="12"/>
        <v>1</v>
      </c>
      <c r="U154" s="23">
        <f>SUBTOTAL(9,U153:U153)</f>
        <v>11953635</v>
      </c>
      <c r="V154" s="18">
        <f t="shared" si="13"/>
        <v>0.3819052715654952</v>
      </c>
      <c r="W154" s="23">
        <f>SUBTOTAL(9,W153:W153)</f>
        <v>11953635</v>
      </c>
      <c r="X154" s="1"/>
      <c r="Y154" s="2"/>
      <c r="Z154" s="2"/>
      <c r="AA154" s="2"/>
    </row>
    <row r="155" spans="1:27">
      <c r="A155" s="20" t="s">
        <v>255</v>
      </c>
      <c r="B155" s="21" t="s">
        <v>23</v>
      </c>
      <c r="C155" s="21" t="s">
        <v>30</v>
      </c>
      <c r="D155" s="21" t="s">
        <v>25</v>
      </c>
      <c r="E155" s="21" t="s">
        <v>33</v>
      </c>
      <c r="F155" s="21" t="s">
        <v>256</v>
      </c>
      <c r="G155" s="21" t="s">
        <v>24</v>
      </c>
      <c r="H155" s="21"/>
      <c r="I155" s="21" t="s">
        <v>26</v>
      </c>
      <c r="J155" s="21" t="s">
        <v>27</v>
      </c>
      <c r="K155" s="22" t="s">
        <v>257</v>
      </c>
      <c r="L155" s="17">
        <v>78379637</v>
      </c>
      <c r="M155" s="17">
        <v>10593093</v>
      </c>
      <c r="N155" s="17">
        <v>43437812</v>
      </c>
      <c r="O155" s="17">
        <v>45534918</v>
      </c>
      <c r="P155" s="17">
        <v>0</v>
      </c>
      <c r="Q155" s="17">
        <v>45534918</v>
      </c>
      <c r="R155" s="17">
        <v>0</v>
      </c>
      <c r="S155" s="17">
        <v>45534918</v>
      </c>
      <c r="T155" s="16">
        <f t="shared" si="12"/>
        <v>1</v>
      </c>
      <c r="U155" s="17">
        <v>31899684.350000001</v>
      </c>
      <c r="V155" s="16">
        <f t="shared" si="13"/>
        <v>0.70055433832119784</v>
      </c>
      <c r="W155" s="17">
        <v>28028164.350000001</v>
      </c>
      <c r="X155" s="1"/>
      <c r="Y155" s="1"/>
      <c r="Z155" s="1"/>
      <c r="AA155" s="1"/>
    </row>
    <row r="156" spans="1:27">
      <c r="A156" s="20" t="s">
        <v>258</v>
      </c>
      <c r="B156" s="21" t="s">
        <v>23</v>
      </c>
      <c r="C156" s="21" t="s">
        <v>30</v>
      </c>
      <c r="D156" s="21" t="s">
        <v>25</v>
      </c>
      <c r="E156" s="21" t="s">
        <v>33</v>
      </c>
      <c r="F156" s="21" t="s">
        <v>256</v>
      </c>
      <c r="G156" s="21" t="s">
        <v>30</v>
      </c>
      <c r="H156" s="21"/>
      <c r="I156" s="21" t="s">
        <v>26</v>
      </c>
      <c r="J156" s="21" t="s">
        <v>27</v>
      </c>
      <c r="K156" s="22" t="s">
        <v>259</v>
      </c>
      <c r="L156" s="17">
        <v>174326410</v>
      </c>
      <c r="M156" s="17">
        <v>21908776</v>
      </c>
      <c r="N156" s="17">
        <v>1281647</v>
      </c>
      <c r="O156" s="17">
        <v>194953539</v>
      </c>
      <c r="P156" s="17">
        <v>0</v>
      </c>
      <c r="Q156" s="17">
        <v>194953386</v>
      </c>
      <c r="R156" s="17">
        <v>153</v>
      </c>
      <c r="S156" s="17">
        <v>194953386</v>
      </c>
      <c r="T156" s="16">
        <f t="shared" si="12"/>
        <v>0.99999921519762713</v>
      </c>
      <c r="U156" s="17">
        <v>149259997</v>
      </c>
      <c r="V156" s="16">
        <f t="shared" si="13"/>
        <v>0.76561829944518212</v>
      </c>
      <c r="W156" s="17">
        <v>134880342</v>
      </c>
      <c r="X156" s="1"/>
      <c r="Y156" s="1"/>
      <c r="Z156" s="1"/>
      <c r="AA156" s="1"/>
    </row>
    <row r="157" spans="1:27" ht="22.5">
      <c r="A157" s="20" t="s">
        <v>260</v>
      </c>
      <c r="B157" s="21" t="s">
        <v>23</v>
      </c>
      <c r="C157" s="21" t="s">
        <v>30</v>
      </c>
      <c r="D157" s="21" t="s">
        <v>25</v>
      </c>
      <c r="E157" s="21" t="s">
        <v>33</v>
      </c>
      <c r="F157" s="21" t="s">
        <v>256</v>
      </c>
      <c r="G157" s="21" t="s">
        <v>88</v>
      </c>
      <c r="H157" s="21"/>
      <c r="I157" s="21" t="s">
        <v>26</v>
      </c>
      <c r="J157" s="21" t="s">
        <v>27</v>
      </c>
      <c r="K157" s="22" t="s">
        <v>261</v>
      </c>
      <c r="L157" s="17">
        <v>115955220</v>
      </c>
      <c r="M157" s="17">
        <v>44000000</v>
      </c>
      <c r="N157" s="17">
        <v>15326512</v>
      </c>
      <c r="O157" s="17">
        <v>144628708</v>
      </c>
      <c r="P157" s="17">
        <v>0</v>
      </c>
      <c r="Q157" s="17">
        <v>144628282</v>
      </c>
      <c r="R157" s="17">
        <v>426</v>
      </c>
      <c r="S157" s="17">
        <v>144628282</v>
      </c>
      <c r="T157" s="16">
        <f t="shared" si="12"/>
        <v>0.99999705452668497</v>
      </c>
      <c r="U157" s="17">
        <v>90096045</v>
      </c>
      <c r="V157" s="16">
        <f t="shared" si="13"/>
        <v>0.62294717449871706</v>
      </c>
      <c r="W157" s="17">
        <v>86866291</v>
      </c>
      <c r="X157" s="1"/>
      <c r="Y157" s="1"/>
      <c r="Z157" s="1"/>
      <c r="AA157" s="1"/>
    </row>
    <row r="158" spans="1:27" s="3" customFormat="1" ht="21">
      <c r="A158" s="4" t="s">
        <v>397</v>
      </c>
      <c r="B158" s="5"/>
      <c r="C158" s="5"/>
      <c r="D158" s="5"/>
      <c r="E158" s="5"/>
      <c r="F158" s="5" t="s">
        <v>371</v>
      </c>
      <c r="G158" s="5"/>
      <c r="H158" s="5"/>
      <c r="I158" s="5"/>
      <c r="J158" s="5"/>
      <c r="K158" s="7" t="s">
        <v>398</v>
      </c>
      <c r="L158" s="23">
        <f t="shared" ref="L158:S158" si="20">SUBTOTAL(9,L155:L157)</f>
        <v>368661267</v>
      </c>
      <c r="M158" s="23">
        <f t="shared" si="20"/>
        <v>76501869</v>
      </c>
      <c r="N158" s="23">
        <f t="shared" si="20"/>
        <v>60045971</v>
      </c>
      <c r="O158" s="23">
        <f t="shared" si="20"/>
        <v>385117165</v>
      </c>
      <c r="P158" s="23">
        <f t="shared" si="20"/>
        <v>0</v>
      </c>
      <c r="Q158" s="23">
        <f t="shared" si="20"/>
        <v>385116586</v>
      </c>
      <c r="R158" s="23">
        <f t="shared" si="20"/>
        <v>579</v>
      </c>
      <c r="S158" s="23">
        <f t="shared" si="20"/>
        <v>385116586</v>
      </c>
      <c r="T158" s="18">
        <f t="shared" si="12"/>
        <v>0.99999849656142958</v>
      </c>
      <c r="U158" s="23">
        <f>SUBTOTAL(9,U155:U157)</f>
        <v>271255726.35000002</v>
      </c>
      <c r="V158" s="18">
        <f t="shared" si="13"/>
        <v>0.7043459783206496</v>
      </c>
      <c r="W158" s="23">
        <f>SUBTOTAL(9,W155:W157)</f>
        <v>249774797.34999999</v>
      </c>
      <c r="X158" s="1"/>
      <c r="Y158" s="2"/>
      <c r="Z158" s="2"/>
      <c r="AA158" s="2"/>
    </row>
    <row r="159" spans="1:27">
      <c r="A159" s="20" t="s">
        <v>262</v>
      </c>
      <c r="B159" s="21" t="s">
        <v>23</v>
      </c>
      <c r="C159" s="21" t="s">
        <v>30</v>
      </c>
      <c r="D159" s="21" t="s">
        <v>25</v>
      </c>
      <c r="E159" s="21" t="s">
        <v>33</v>
      </c>
      <c r="F159" s="21" t="s">
        <v>193</v>
      </c>
      <c r="G159" s="21" t="s">
        <v>24</v>
      </c>
      <c r="H159" s="21"/>
      <c r="I159" s="21" t="s">
        <v>26</v>
      </c>
      <c r="J159" s="21" t="s">
        <v>27</v>
      </c>
      <c r="K159" s="22" t="s">
        <v>263</v>
      </c>
      <c r="L159" s="17">
        <v>1400000000</v>
      </c>
      <c r="M159" s="17">
        <v>142000000</v>
      </c>
      <c r="N159" s="17">
        <v>800000000</v>
      </c>
      <c r="O159" s="17">
        <v>742000000</v>
      </c>
      <c r="P159" s="17">
        <v>0</v>
      </c>
      <c r="Q159" s="17">
        <v>735000000</v>
      </c>
      <c r="R159" s="17">
        <v>7000000</v>
      </c>
      <c r="S159" s="17">
        <v>735000000</v>
      </c>
      <c r="T159" s="16">
        <f t="shared" si="12"/>
        <v>0.99056603773584906</v>
      </c>
      <c r="U159" s="17">
        <v>735000000</v>
      </c>
      <c r="V159" s="16">
        <f t="shared" si="13"/>
        <v>0.99056603773584906</v>
      </c>
      <c r="W159" s="17">
        <v>735000000</v>
      </c>
      <c r="X159" s="1"/>
      <c r="Y159" s="1"/>
      <c r="Z159" s="1"/>
      <c r="AA159" s="1"/>
    </row>
    <row r="160" spans="1:27">
      <c r="A160" s="20" t="s">
        <v>262</v>
      </c>
      <c r="B160" s="21" t="s">
        <v>23</v>
      </c>
      <c r="C160" s="21" t="s">
        <v>30</v>
      </c>
      <c r="D160" s="21" t="s">
        <v>25</v>
      </c>
      <c r="E160" s="21" t="s">
        <v>33</v>
      </c>
      <c r="F160" s="21" t="s">
        <v>193</v>
      </c>
      <c r="G160" s="21" t="s">
        <v>24</v>
      </c>
      <c r="H160" s="21"/>
      <c r="I160" s="21" t="s">
        <v>144</v>
      </c>
      <c r="J160" s="21" t="s">
        <v>27</v>
      </c>
      <c r="K160" s="22" t="s">
        <v>263</v>
      </c>
      <c r="L160" s="17">
        <v>0</v>
      </c>
      <c r="M160" s="17">
        <v>800000000</v>
      </c>
      <c r="N160" s="17">
        <v>800000000</v>
      </c>
      <c r="O160" s="17">
        <v>0</v>
      </c>
      <c r="P160" s="17">
        <v>0</v>
      </c>
      <c r="Q160" s="17">
        <v>0</v>
      </c>
      <c r="R160" s="17">
        <v>0</v>
      </c>
      <c r="S160" s="17">
        <v>0</v>
      </c>
      <c r="T160" s="16">
        <v>0</v>
      </c>
      <c r="U160" s="17">
        <v>0</v>
      </c>
      <c r="V160" s="16">
        <v>0</v>
      </c>
      <c r="W160" s="17">
        <v>0</v>
      </c>
      <c r="X160" s="1"/>
      <c r="Y160" s="1"/>
      <c r="Z160" s="1"/>
      <c r="AA160" s="1"/>
    </row>
    <row r="161" spans="1:27">
      <c r="A161" s="20" t="s">
        <v>264</v>
      </c>
      <c r="B161" s="21" t="s">
        <v>23</v>
      </c>
      <c r="C161" s="21" t="s">
        <v>30</v>
      </c>
      <c r="D161" s="21" t="s">
        <v>25</v>
      </c>
      <c r="E161" s="21" t="s">
        <v>33</v>
      </c>
      <c r="F161" s="21" t="s">
        <v>193</v>
      </c>
      <c r="G161" s="21" t="s">
        <v>30</v>
      </c>
      <c r="H161" s="21"/>
      <c r="I161" s="21" t="s">
        <v>26</v>
      </c>
      <c r="J161" s="21" t="s">
        <v>27</v>
      </c>
      <c r="K161" s="22" t="s">
        <v>265</v>
      </c>
      <c r="L161" s="17">
        <v>20288300000</v>
      </c>
      <c r="M161" s="17">
        <v>10503976718</v>
      </c>
      <c r="N161" s="17">
        <v>4751950000</v>
      </c>
      <c r="O161" s="17">
        <v>26040326718</v>
      </c>
      <c r="P161" s="17">
        <v>0</v>
      </c>
      <c r="Q161" s="17">
        <v>23920189640.200001</v>
      </c>
      <c r="R161" s="17">
        <v>2120137077.8</v>
      </c>
      <c r="S161" s="17">
        <v>23920189640.200001</v>
      </c>
      <c r="T161" s="16">
        <f t="shared" si="12"/>
        <v>0.91858254695650632</v>
      </c>
      <c r="U161" s="17">
        <v>22745042266.200001</v>
      </c>
      <c r="V161" s="16">
        <f t="shared" si="13"/>
        <v>0.87345456577846303</v>
      </c>
      <c r="W161" s="17">
        <v>22614634906.200001</v>
      </c>
      <c r="X161" s="1"/>
      <c r="Y161" s="1"/>
      <c r="Z161" s="1"/>
      <c r="AA161" s="1"/>
    </row>
    <row r="162" spans="1:27">
      <c r="A162" s="20" t="s">
        <v>264</v>
      </c>
      <c r="B162" s="21" t="s">
        <v>23</v>
      </c>
      <c r="C162" s="21" t="s">
        <v>30</v>
      </c>
      <c r="D162" s="21" t="s">
        <v>25</v>
      </c>
      <c r="E162" s="21" t="s">
        <v>33</v>
      </c>
      <c r="F162" s="21" t="s">
        <v>193</v>
      </c>
      <c r="G162" s="21" t="s">
        <v>30</v>
      </c>
      <c r="H162" s="21"/>
      <c r="I162" s="21" t="s">
        <v>144</v>
      </c>
      <c r="J162" s="21" t="s">
        <v>27</v>
      </c>
      <c r="K162" s="22" t="s">
        <v>265</v>
      </c>
      <c r="L162" s="17">
        <v>2174821194</v>
      </c>
      <c r="M162" s="17">
        <v>800000000</v>
      </c>
      <c r="N162" s="17">
        <v>674821194</v>
      </c>
      <c r="O162" s="17">
        <v>2300000000</v>
      </c>
      <c r="P162" s="17">
        <v>0</v>
      </c>
      <c r="Q162" s="17">
        <v>2300000000</v>
      </c>
      <c r="R162" s="17">
        <v>0</v>
      </c>
      <c r="S162" s="17">
        <v>2300000000</v>
      </c>
      <c r="T162" s="16">
        <f t="shared" si="12"/>
        <v>1</v>
      </c>
      <c r="U162" s="17">
        <v>2300000000</v>
      </c>
      <c r="V162" s="16">
        <f t="shared" si="13"/>
        <v>1</v>
      </c>
      <c r="W162" s="17">
        <v>2300000000</v>
      </c>
      <c r="X162" s="1"/>
      <c r="Y162" s="1"/>
      <c r="Z162" s="1"/>
      <c r="AA162" s="1"/>
    </row>
    <row r="163" spans="1:27" s="3" customFormat="1" ht="21">
      <c r="A163" s="4" t="s">
        <v>399</v>
      </c>
      <c r="B163" s="5"/>
      <c r="C163" s="5"/>
      <c r="D163" s="5"/>
      <c r="E163" s="5"/>
      <c r="F163" s="5" t="s">
        <v>372</v>
      </c>
      <c r="G163" s="5"/>
      <c r="H163" s="5"/>
      <c r="I163" s="5"/>
      <c r="J163" s="5"/>
      <c r="K163" s="7" t="s">
        <v>400</v>
      </c>
      <c r="L163" s="23">
        <f t="shared" ref="L163:S163" si="21">SUBTOTAL(9,L159:L162)</f>
        <v>23863121194</v>
      </c>
      <c r="M163" s="23">
        <f t="shared" si="21"/>
        <v>12245976718</v>
      </c>
      <c r="N163" s="23">
        <f t="shared" si="21"/>
        <v>7026771194</v>
      </c>
      <c r="O163" s="23">
        <f t="shared" si="21"/>
        <v>29082326718</v>
      </c>
      <c r="P163" s="23">
        <f t="shared" si="21"/>
        <v>0</v>
      </c>
      <c r="Q163" s="23">
        <f t="shared" si="21"/>
        <v>26955189640.200001</v>
      </c>
      <c r="R163" s="23">
        <f t="shared" si="21"/>
        <v>2127137077.8</v>
      </c>
      <c r="S163" s="23">
        <f t="shared" si="21"/>
        <v>26955189640.200001</v>
      </c>
      <c r="T163" s="18">
        <f t="shared" si="12"/>
        <v>0.92685808469088393</v>
      </c>
      <c r="U163" s="23">
        <f>SUBTOTAL(9,U159:U162)</f>
        <v>25780042266.200001</v>
      </c>
      <c r="V163" s="18">
        <f t="shared" si="13"/>
        <v>0.88645047269357213</v>
      </c>
      <c r="W163" s="23">
        <f>SUBTOTAL(9,W159:W162)</f>
        <v>25649634906.200001</v>
      </c>
      <c r="X163" s="1"/>
      <c r="Y163" s="2"/>
      <c r="Z163" s="2"/>
      <c r="AA163" s="2"/>
    </row>
    <row r="164" spans="1:27" ht="22.5">
      <c r="A164" s="20" t="s">
        <v>266</v>
      </c>
      <c r="B164" s="21" t="s">
        <v>23</v>
      </c>
      <c r="C164" s="21" t="s">
        <v>30</v>
      </c>
      <c r="D164" s="21" t="s">
        <v>25</v>
      </c>
      <c r="E164" s="21" t="s">
        <v>33</v>
      </c>
      <c r="F164" s="21" t="s">
        <v>267</v>
      </c>
      <c r="G164" s="21" t="s">
        <v>24</v>
      </c>
      <c r="H164" s="21"/>
      <c r="I164" s="21" t="s">
        <v>26</v>
      </c>
      <c r="J164" s="21" t="s">
        <v>27</v>
      </c>
      <c r="K164" s="22" t="s">
        <v>268</v>
      </c>
      <c r="L164" s="17">
        <v>147785000</v>
      </c>
      <c r="M164" s="17">
        <v>0</v>
      </c>
      <c r="N164" s="17">
        <v>77230965</v>
      </c>
      <c r="O164" s="17">
        <v>70554035</v>
      </c>
      <c r="P164" s="17">
        <v>0</v>
      </c>
      <c r="Q164" s="17">
        <v>70531318</v>
      </c>
      <c r="R164" s="17">
        <v>22717</v>
      </c>
      <c r="S164" s="17">
        <v>70528056</v>
      </c>
      <c r="T164" s="16">
        <f t="shared" si="12"/>
        <v>0.99963178576533573</v>
      </c>
      <c r="U164" s="17">
        <v>37190107</v>
      </c>
      <c r="V164" s="16">
        <f t="shared" si="13"/>
        <v>0.52711523869612842</v>
      </c>
      <c r="W164" s="17">
        <v>30786772</v>
      </c>
      <c r="X164" s="1"/>
      <c r="Y164" s="1"/>
      <c r="Z164" s="1"/>
      <c r="AA164" s="1"/>
    </row>
    <row r="165" spans="1:27">
      <c r="A165" s="20" t="s">
        <v>269</v>
      </c>
      <c r="B165" s="21" t="s">
        <v>23</v>
      </c>
      <c r="C165" s="21" t="s">
        <v>30</v>
      </c>
      <c r="D165" s="21" t="s">
        <v>25</v>
      </c>
      <c r="E165" s="21" t="s">
        <v>33</v>
      </c>
      <c r="F165" s="21" t="s">
        <v>267</v>
      </c>
      <c r="G165" s="21" t="s">
        <v>33</v>
      </c>
      <c r="H165" s="21"/>
      <c r="I165" s="21" t="s">
        <v>26</v>
      </c>
      <c r="J165" s="21" t="s">
        <v>27</v>
      </c>
      <c r="K165" s="22" t="s">
        <v>270</v>
      </c>
      <c r="L165" s="17">
        <v>1236021100</v>
      </c>
      <c r="M165" s="17">
        <v>150500000</v>
      </c>
      <c r="N165" s="17">
        <v>21000</v>
      </c>
      <c r="O165" s="17">
        <v>1386500100</v>
      </c>
      <c r="P165" s="17">
        <v>0</v>
      </c>
      <c r="Q165" s="17">
        <v>1366500100</v>
      </c>
      <c r="R165" s="17">
        <v>20000000</v>
      </c>
      <c r="S165" s="17">
        <v>1366500100</v>
      </c>
      <c r="T165" s="16">
        <f t="shared" si="12"/>
        <v>0.98557519036601582</v>
      </c>
      <c r="U165" s="17">
        <v>782246391</v>
      </c>
      <c r="V165" s="16">
        <f t="shared" si="13"/>
        <v>0.56418776385230696</v>
      </c>
      <c r="W165" s="17">
        <v>624775316</v>
      </c>
      <c r="X165" s="1"/>
      <c r="Y165" s="1"/>
      <c r="Z165" s="1"/>
      <c r="AA165" s="1"/>
    </row>
    <row r="166" spans="1:27">
      <c r="A166" s="20" t="s">
        <v>271</v>
      </c>
      <c r="B166" s="21" t="s">
        <v>23</v>
      </c>
      <c r="C166" s="21" t="s">
        <v>30</v>
      </c>
      <c r="D166" s="21" t="s">
        <v>25</v>
      </c>
      <c r="E166" s="21" t="s">
        <v>33</v>
      </c>
      <c r="F166" s="21" t="s">
        <v>267</v>
      </c>
      <c r="G166" s="21" t="s">
        <v>38</v>
      </c>
      <c r="H166" s="21"/>
      <c r="I166" s="21" t="s">
        <v>26</v>
      </c>
      <c r="J166" s="21" t="s">
        <v>27</v>
      </c>
      <c r="K166" s="22" t="s">
        <v>272</v>
      </c>
      <c r="L166" s="17">
        <v>0</v>
      </c>
      <c r="M166" s="17">
        <v>5000000</v>
      </c>
      <c r="N166" s="17">
        <v>0</v>
      </c>
      <c r="O166" s="17">
        <v>5000000</v>
      </c>
      <c r="P166" s="17">
        <v>0</v>
      </c>
      <c r="Q166" s="17">
        <v>5000000</v>
      </c>
      <c r="R166" s="17">
        <v>0</v>
      </c>
      <c r="S166" s="17">
        <v>5000000</v>
      </c>
      <c r="T166" s="16">
        <f t="shared" si="12"/>
        <v>1</v>
      </c>
      <c r="U166" s="17">
        <v>5000000</v>
      </c>
      <c r="V166" s="16">
        <f t="shared" si="13"/>
        <v>1</v>
      </c>
      <c r="W166" s="17">
        <v>5000000</v>
      </c>
      <c r="X166" s="1"/>
      <c r="Y166" s="1"/>
      <c r="Z166" s="1"/>
      <c r="AA166" s="1"/>
    </row>
    <row r="167" spans="1:27" ht="33.75">
      <c r="A167" s="20" t="s">
        <v>273</v>
      </c>
      <c r="B167" s="21" t="s">
        <v>23</v>
      </c>
      <c r="C167" s="21" t="s">
        <v>30</v>
      </c>
      <c r="D167" s="21" t="s">
        <v>25</v>
      </c>
      <c r="E167" s="21" t="s">
        <v>33</v>
      </c>
      <c r="F167" s="21" t="s">
        <v>267</v>
      </c>
      <c r="G167" s="21" t="s">
        <v>26</v>
      </c>
      <c r="H167" s="21"/>
      <c r="I167" s="21" t="s">
        <v>26</v>
      </c>
      <c r="J167" s="21" t="s">
        <v>27</v>
      </c>
      <c r="K167" s="22" t="s">
        <v>274</v>
      </c>
      <c r="L167" s="17">
        <v>123000000</v>
      </c>
      <c r="M167" s="17">
        <v>35000000</v>
      </c>
      <c r="N167" s="17">
        <v>2559318</v>
      </c>
      <c r="O167" s="17">
        <v>155440682</v>
      </c>
      <c r="P167" s="17">
        <v>0</v>
      </c>
      <c r="Q167" s="17">
        <v>155440682</v>
      </c>
      <c r="R167" s="17">
        <v>0</v>
      </c>
      <c r="S167" s="17">
        <v>116007887</v>
      </c>
      <c r="T167" s="16">
        <f t="shared" si="12"/>
        <v>0.74631612205612941</v>
      </c>
      <c r="U167" s="17">
        <v>84127855</v>
      </c>
      <c r="V167" s="16">
        <f t="shared" si="13"/>
        <v>0.54122160246311835</v>
      </c>
      <c r="W167" s="17">
        <v>24187173</v>
      </c>
      <c r="X167" s="1"/>
      <c r="Y167" s="1"/>
      <c r="Z167" s="1"/>
      <c r="AA167" s="1"/>
    </row>
    <row r="168" spans="1:27" ht="33.75">
      <c r="A168" s="20" t="s">
        <v>275</v>
      </c>
      <c r="B168" s="21" t="s">
        <v>23</v>
      </c>
      <c r="C168" s="21" t="s">
        <v>30</v>
      </c>
      <c r="D168" s="21" t="s">
        <v>25</v>
      </c>
      <c r="E168" s="21" t="s">
        <v>33</v>
      </c>
      <c r="F168" s="21" t="s">
        <v>267</v>
      </c>
      <c r="G168" s="21" t="s">
        <v>144</v>
      </c>
      <c r="H168" s="21"/>
      <c r="I168" s="21" t="s">
        <v>26</v>
      </c>
      <c r="J168" s="21" t="s">
        <v>27</v>
      </c>
      <c r="K168" s="22" t="s">
        <v>276</v>
      </c>
      <c r="L168" s="17">
        <v>1882350878</v>
      </c>
      <c r="M168" s="17">
        <v>863520978</v>
      </c>
      <c r="N168" s="17">
        <v>5380800</v>
      </c>
      <c r="O168" s="17">
        <v>2740491056</v>
      </c>
      <c r="P168" s="17">
        <v>0</v>
      </c>
      <c r="Q168" s="17">
        <v>2357970078</v>
      </c>
      <c r="R168" s="17">
        <v>382520978</v>
      </c>
      <c r="S168" s="17">
        <v>2289670078</v>
      </c>
      <c r="T168" s="16">
        <f t="shared" si="12"/>
        <v>0.83549627829911077</v>
      </c>
      <c r="U168" s="17">
        <v>1553084035</v>
      </c>
      <c r="V168" s="16">
        <f t="shared" si="13"/>
        <v>0.56671742518542267</v>
      </c>
      <c r="W168" s="17">
        <v>1465459063</v>
      </c>
      <c r="X168" s="1"/>
      <c r="Y168" s="1"/>
      <c r="Z168" s="1"/>
      <c r="AA168" s="1"/>
    </row>
    <row r="169" spans="1:27" ht="33.75">
      <c r="A169" s="20" t="s">
        <v>275</v>
      </c>
      <c r="B169" s="21" t="s">
        <v>23</v>
      </c>
      <c r="C169" s="21" t="s">
        <v>30</v>
      </c>
      <c r="D169" s="21" t="s">
        <v>25</v>
      </c>
      <c r="E169" s="21" t="s">
        <v>33</v>
      </c>
      <c r="F169" s="21" t="s">
        <v>267</v>
      </c>
      <c r="G169" s="21" t="s">
        <v>144</v>
      </c>
      <c r="H169" s="21"/>
      <c r="I169" s="21" t="s">
        <v>57</v>
      </c>
      <c r="J169" s="21" t="s">
        <v>27</v>
      </c>
      <c r="K169" s="22" t="s">
        <v>276</v>
      </c>
      <c r="L169" s="17">
        <v>312000000</v>
      </c>
      <c r="M169" s="17">
        <v>0</v>
      </c>
      <c r="N169" s="17">
        <v>312000000</v>
      </c>
      <c r="O169" s="17">
        <v>0</v>
      </c>
      <c r="P169" s="17">
        <v>0</v>
      </c>
      <c r="Q169" s="17">
        <v>0</v>
      </c>
      <c r="R169" s="17">
        <v>0</v>
      </c>
      <c r="S169" s="17">
        <v>0</v>
      </c>
      <c r="T169" s="16">
        <v>0</v>
      </c>
      <c r="U169" s="17">
        <v>0</v>
      </c>
      <c r="V169" s="16">
        <v>0</v>
      </c>
      <c r="W169" s="17">
        <v>0</v>
      </c>
      <c r="X169" s="1"/>
      <c r="Y169" s="1"/>
      <c r="Z169" s="1"/>
      <c r="AA169" s="1"/>
    </row>
    <row r="170" spans="1:27" ht="33.75">
      <c r="A170" s="20" t="s">
        <v>275</v>
      </c>
      <c r="B170" s="21" t="s">
        <v>23</v>
      </c>
      <c r="C170" s="21" t="s">
        <v>30</v>
      </c>
      <c r="D170" s="21" t="s">
        <v>25</v>
      </c>
      <c r="E170" s="21" t="s">
        <v>33</v>
      </c>
      <c r="F170" s="21" t="s">
        <v>267</v>
      </c>
      <c r="G170" s="21" t="s">
        <v>144</v>
      </c>
      <c r="H170" s="21"/>
      <c r="I170" s="21" t="s">
        <v>57</v>
      </c>
      <c r="J170" s="21" t="s">
        <v>94</v>
      </c>
      <c r="K170" s="22" t="s">
        <v>276</v>
      </c>
      <c r="L170" s="17">
        <v>312000000</v>
      </c>
      <c r="M170" s="17">
        <v>0</v>
      </c>
      <c r="N170" s="17">
        <v>0</v>
      </c>
      <c r="O170" s="17">
        <v>312000000</v>
      </c>
      <c r="P170" s="17">
        <v>0</v>
      </c>
      <c r="Q170" s="17">
        <v>167778125</v>
      </c>
      <c r="R170" s="17">
        <v>144221875</v>
      </c>
      <c r="S170" s="17">
        <v>167778125</v>
      </c>
      <c r="T170" s="16">
        <f t="shared" si="12"/>
        <v>0.53775040064102564</v>
      </c>
      <c r="U170" s="17">
        <v>65130708.32</v>
      </c>
      <c r="V170" s="16">
        <f t="shared" si="13"/>
        <v>0.20875227025641024</v>
      </c>
      <c r="W170" s="17">
        <v>0</v>
      </c>
      <c r="X170" s="1"/>
      <c r="Y170" s="1"/>
      <c r="Z170" s="1"/>
      <c r="AA170" s="1"/>
    </row>
    <row r="171" spans="1:27" s="3" customFormat="1" ht="21">
      <c r="A171" s="4" t="s">
        <v>401</v>
      </c>
      <c r="B171" s="5"/>
      <c r="C171" s="5"/>
      <c r="D171" s="5"/>
      <c r="E171" s="5"/>
      <c r="F171" s="5" t="s">
        <v>373</v>
      </c>
      <c r="G171" s="5"/>
      <c r="H171" s="5"/>
      <c r="I171" s="5"/>
      <c r="J171" s="5"/>
      <c r="K171" s="7" t="s">
        <v>402</v>
      </c>
      <c r="L171" s="23">
        <f t="shared" ref="L171:S171" si="22">SUBTOTAL(9,L164:L170)</f>
        <v>4013156978</v>
      </c>
      <c r="M171" s="23">
        <f t="shared" si="22"/>
        <v>1054020978</v>
      </c>
      <c r="N171" s="23">
        <f t="shared" si="22"/>
        <v>397192083</v>
      </c>
      <c r="O171" s="23">
        <f t="shared" si="22"/>
        <v>4669985873</v>
      </c>
      <c r="P171" s="23">
        <f t="shared" si="22"/>
        <v>0</v>
      </c>
      <c r="Q171" s="23">
        <f t="shared" si="22"/>
        <v>4123220303</v>
      </c>
      <c r="R171" s="23">
        <f t="shared" si="22"/>
        <v>546765570</v>
      </c>
      <c r="S171" s="23">
        <f t="shared" si="22"/>
        <v>4015484246</v>
      </c>
      <c r="T171" s="18">
        <f t="shared" si="12"/>
        <v>0.85984933470911162</v>
      </c>
      <c r="U171" s="23">
        <f>SUBTOTAL(9,U164:U170)</f>
        <v>2526779096.3200002</v>
      </c>
      <c r="V171" s="18">
        <f t="shared" si="13"/>
        <v>0.5410678244079562</v>
      </c>
      <c r="W171" s="23">
        <f>SUBTOTAL(9,W164:W170)</f>
        <v>2150208324</v>
      </c>
      <c r="X171" s="1"/>
      <c r="Y171" s="2"/>
      <c r="Z171" s="2"/>
      <c r="AA171" s="2"/>
    </row>
    <row r="172" spans="1:27" ht="22.5">
      <c r="A172" s="20" t="s">
        <v>277</v>
      </c>
      <c r="B172" s="21" t="s">
        <v>23</v>
      </c>
      <c r="C172" s="21" t="s">
        <v>30</v>
      </c>
      <c r="D172" s="21" t="s">
        <v>25</v>
      </c>
      <c r="E172" s="21" t="s">
        <v>33</v>
      </c>
      <c r="F172" s="21" t="s">
        <v>278</v>
      </c>
      <c r="G172" s="21" t="s">
        <v>144</v>
      </c>
      <c r="H172" s="21"/>
      <c r="I172" s="21" t="s">
        <v>26</v>
      </c>
      <c r="J172" s="21" t="s">
        <v>27</v>
      </c>
      <c r="K172" s="22" t="s">
        <v>279</v>
      </c>
      <c r="L172" s="17">
        <v>25000000</v>
      </c>
      <c r="M172" s="17">
        <v>0</v>
      </c>
      <c r="N172" s="17">
        <v>0</v>
      </c>
      <c r="O172" s="17">
        <v>25000000</v>
      </c>
      <c r="P172" s="17">
        <v>0</v>
      </c>
      <c r="Q172" s="17">
        <v>1388970</v>
      </c>
      <c r="R172" s="17">
        <v>23611030</v>
      </c>
      <c r="S172" s="17">
        <v>1388970</v>
      </c>
      <c r="T172" s="16">
        <f t="shared" si="12"/>
        <v>5.5558799999999998E-2</v>
      </c>
      <c r="U172" s="17">
        <v>1388970</v>
      </c>
      <c r="V172" s="16">
        <f t="shared" si="13"/>
        <v>5.5558799999999998E-2</v>
      </c>
      <c r="W172" s="17">
        <v>0</v>
      </c>
      <c r="X172" s="1"/>
      <c r="Y172" s="1"/>
      <c r="Z172" s="1"/>
      <c r="AA172" s="1"/>
    </row>
    <row r="173" spans="1:27" ht="22.5">
      <c r="A173" s="20" t="s">
        <v>280</v>
      </c>
      <c r="B173" s="21" t="s">
        <v>23</v>
      </c>
      <c r="C173" s="21" t="s">
        <v>30</v>
      </c>
      <c r="D173" s="21" t="s">
        <v>25</v>
      </c>
      <c r="E173" s="21" t="s">
        <v>33</v>
      </c>
      <c r="F173" s="21" t="s">
        <v>278</v>
      </c>
      <c r="G173" s="21" t="s">
        <v>51</v>
      </c>
      <c r="H173" s="21"/>
      <c r="I173" s="21" t="s">
        <v>26</v>
      </c>
      <c r="J173" s="21" t="s">
        <v>27</v>
      </c>
      <c r="K173" s="22" t="s">
        <v>281</v>
      </c>
      <c r="L173" s="17">
        <v>211729440</v>
      </c>
      <c r="M173" s="17">
        <v>1020736384</v>
      </c>
      <c r="N173" s="17">
        <v>542395379</v>
      </c>
      <c r="O173" s="17">
        <v>690070445</v>
      </c>
      <c r="P173" s="17">
        <v>0</v>
      </c>
      <c r="Q173" s="17">
        <v>593037578</v>
      </c>
      <c r="R173" s="17">
        <v>97032867</v>
      </c>
      <c r="S173" s="17">
        <v>573801549</v>
      </c>
      <c r="T173" s="16">
        <f t="shared" si="12"/>
        <v>0.831511555316646</v>
      </c>
      <c r="U173" s="17">
        <v>141840918</v>
      </c>
      <c r="V173" s="16">
        <f t="shared" si="13"/>
        <v>0.20554556281569195</v>
      </c>
      <c r="W173" s="17">
        <v>124955156</v>
      </c>
      <c r="X173" s="1"/>
      <c r="Y173" s="1"/>
      <c r="Z173" s="1"/>
      <c r="AA173" s="1"/>
    </row>
    <row r="174" spans="1:27" ht="22.5">
      <c r="A174" s="20" t="s">
        <v>280</v>
      </c>
      <c r="B174" s="21" t="s">
        <v>23</v>
      </c>
      <c r="C174" s="21" t="s">
        <v>30</v>
      </c>
      <c r="D174" s="21" t="s">
        <v>25</v>
      </c>
      <c r="E174" s="21" t="s">
        <v>33</v>
      </c>
      <c r="F174" s="21" t="s">
        <v>278</v>
      </c>
      <c r="G174" s="21" t="s">
        <v>51</v>
      </c>
      <c r="H174" s="21"/>
      <c r="I174" s="21" t="s">
        <v>144</v>
      </c>
      <c r="J174" s="21" t="s">
        <v>27</v>
      </c>
      <c r="K174" s="22" t="s">
        <v>281</v>
      </c>
      <c r="L174" s="17">
        <v>0</v>
      </c>
      <c r="M174" s="17">
        <v>5000000</v>
      </c>
      <c r="N174" s="17">
        <v>5000000</v>
      </c>
      <c r="O174" s="17">
        <v>0</v>
      </c>
      <c r="P174" s="17">
        <v>0</v>
      </c>
      <c r="Q174" s="17">
        <v>0</v>
      </c>
      <c r="R174" s="17">
        <v>0</v>
      </c>
      <c r="S174" s="17">
        <v>0</v>
      </c>
      <c r="T174" s="16">
        <v>0</v>
      </c>
      <c r="U174" s="17">
        <v>0</v>
      </c>
      <c r="V174" s="16">
        <v>0</v>
      </c>
      <c r="W174" s="17">
        <v>0</v>
      </c>
      <c r="X174" s="1"/>
      <c r="Y174" s="1"/>
      <c r="Z174" s="1"/>
      <c r="AA174" s="1"/>
    </row>
    <row r="175" spans="1:27" s="3" customFormat="1" ht="21">
      <c r="A175" s="4" t="s">
        <v>403</v>
      </c>
      <c r="B175" s="5"/>
      <c r="C175" s="5"/>
      <c r="D175" s="5"/>
      <c r="E175" s="5"/>
      <c r="F175" s="5" t="s">
        <v>374</v>
      </c>
      <c r="G175" s="5"/>
      <c r="H175" s="5"/>
      <c r="I175" s="5"/>
      <c r="J175" s="5"/>
      <c r="K175" s="7" t="s">
        <v>281</v>
      </c>
      <c r="L175" s="23">
        <f t="shared" ref="L175:S175" si="23">SUBTOTAL(9,L172:L174)</f>
        <v>236729440</v>
      </c>
      <c r="M175" s="23">
        <f t="shared" si="23"/>
        <v>1025736384</v>
      </c>
      <c r="N175" s="23">
        <f t="shared" si="23"/>
        <v>547395379</v>
      </c>
      <c r="O175" s="23">
        <f t="shared" si="23"/>
        <v>715070445</v>
      </c>
      <c r="P175" s="23">
        <f t="shared" si="23"/>
        <v>0</v>
      </c>
      <c r="Q175" s="23">
        <f t="shared" si="23"/>
        <v>594426548</v>
      </c>
      <c r="R175" s="23">
        <f t="shared" si="23"/>
        <v>120643897</v>
      </c>
      <c r="S175" s="23">
        <f t="shared" si="23"/>
        <v>575190519</v>
      </c>
      <c r="T175" s="18">
        <f t="shared" si="12"/>
        <v>0.80438301292119552</v>
      </c>
      <c r="U175" s="23">
        <f>SUBTOTAL(9,U172:U174)</f>
        <v>143229888</v>
      </c>
      <c r="V175" s="18">
        <f t="shared" si="13"/>
        <v>0.20030178704980597</v>
      </c>
      <c r="W175" s="23">
        <f>SUBTOTAL(9,W172:W174)</f>
        <v>124955156</v>
      </c>
      <c r="X175" s="1"/>
      <c r="Y175" s="2"/>
      <c r="Z175" s="2"/>
      <c r="AA175" s="2"/>
    </row>
    <row r="176" spans="1:27" s="3" customFormat="1" ht="21">
      <c r="A176" s="8" t="s">
        <v>306</v>
      </c>
      <c r="B176" s="5" t="s">
        <v>23</v>
      </c>
      <c r="C176" s="5" t="s">
        <v>30</v>
      </c>
      <c r="D176" s="5" t="s">
        <v>25</v>
      </c>
      <c r="E176" s="5" t="s">
        <v>33</v>
      </c>
      <c r="F176" s="5"/>
      <c r="G176" s="5"/>
      <c r="H176" s="5"/>
      <c r="I176" s="5" t="s">
        <v>26</v>
      </c>
      <c r="J176" s="5" t="s">
        <v>27</v>
      </c>
      <c r="K176" s="9" t="s">
        <v>307</v>
      </c>
      <c r="L176" s="23">
        <v>348426632300</v>
      </c>
      <c r="M176" s="23">
        <v>4963271216</v>
      </c>
      <c r="N176" s="23">
        <v>0</v>
      </c>
      <c r="O176" s="23">
        <v>353389903516</v>
      </c>
      <c r="P176" s="23">
        <v>0</v>
      </c>
      <c r="Q176" s="23">
        <v>347760828975.08002</v>
      </c>
      <c r="R176" s="23">
        <v>5629074540.9200001</v>
      </c>
      <c r="S176" s="23">
        <v>342217140248.12</v>
      </c>
      <c r="T176" s="18">
        <f t="shared" si="12"/>
        <v>0.96838403373520787</v>
      </c>
      <c r="U176" s="23">
        <v>285380515833.34003</v>
      </c>
      <c r="V176" s="18">
        <f t="shared" si="13"/>
        <v>0.8075514127426654</v>
      </c>
      <c r="W176" s="23">
        <v>273205859966.35001</v>
      </c>
      <c r="X176" s="2"/>
      <c r="Y176" s="2"/>
      <c r="Z176" s="2"/>
      <c r="AA176" s="2"/>
    </row>
    <row r="177" spans="1:27" s="3" customFormat="1" ht="21">
      <c r="A177" s="8" t="s">
        <v>306</v>
      </c>
      <c r="B177" s="5" t="s">
        <v>23</v>
      </c>
      <c r="C177" s="5" t="s">
        <v>30</v>
      </c>
      <c r="D177" s="5" t="s">
        <v>25</v>
      </c>
      <c r="E177" s="5" t="s">
        <v>33</v>
      </c>
      <c r="F177" s="5"/>
      <c r="G177" s="5"/>
      <c r="H177" s="5"/>
      <c r="I177" s="5" t="s">
        <v>144</v>
      </c>
      <c r="J177" s="5" t="s">
        <v>27</v>
      </c>
      <c r="K177" s="9" t="s">
        <v>307</v>
      </c>
      <c r="L177" s="23">
        <v>0</v>
      </c>
      <c r="M177" s="23">
        <v>18000000000</v>
      </c>
      <c r="N177" s="23">
        <v>0</v>
      </c>
      <c r="O177" s="23">
        <v>18000000000</v>
      </c>
      <c r="P177" s="23">
        <v>0</v>
      </c>
      <c r="Q177" s="23">
        <v>17997578493</v>
      </c>
      <c r="R177" s="23">
        <v>2421507</v>
      </c>
      <c r="S177" s="23">
        <v>16633388684</v>
      </c>
      <c r="T177" s="18">
        <f t="shared" si="12"/>
        <v>0.92407714911111116</v>
      </c>
      <c r="U177" s="23">
        <v>16316426094</v>
      </c>
      <c r="V177" s="18">
        <f t="shared" si="13"/>
        <v>0.90646811633333335</v>
      </c>
      <c r="W177" s="23">
        <v>16079079515</v>
      </c>
      <c r="X177" s="2"/>
      <c r="Y177" s="2"/>
      <c r="Z177" s="2"/>
      <c r="AA177" s="2"/>
    </row>
    <row r="178" spans="1:27" s="3" customFormat="1" ht="21">
      <c r="A178" s="8" t="s">
        <v>306</v>
      </c>
      <c r="B178" s="5" t="s">
        <v>23</v>
      </c>
      <c r="C178" s="5" t="s">
        <v>30</v>
      </c>
      <c r="D178" s="5" t="s">
        <v>25</v>
      </c>
      <c r="E178" s="5" t="s">
        <v>33</v>
      </c>
      <c r="F178" s="5"/>
      <c r="G178" s="5"/>
      <c r="H178" s="5"/>
      <c r="I178" s="5" t="s">
        <v>144</v>
      </c>
      <c r="J178" s="5" t="s">
        <v>94</v>
      </c>
      <c r="K178" s="9" t="s">
        <v>307</v>
      </c>
      <c r="L178" s="23">
        <v>0</v>
      </c>
      <c r="M178" s="23">
        <v>2613370956</v>
      </c>
      <c r="N178" s="23">
        <v>0</v>
      </c>
      <c r="O178" s="23">
        <v>2613370956</v>
      </c>
      <c r="P178" s="23">
        <v>1813370956</v>
      </c>
      <c r="Q178" s="23">
        <v>765005754</v>
      </c>
      <c r="R178" s="23">
        <v>34994246</v>
      </c>
      <c r="S178" s="23">
        <v>236731770</v>
      </c>
      <c r="T178" s="18">
        <f t="shared" si="12"/>
        <v>9.0584832381522803E-2</v>
      </c>
      <c r="U178" s="23">
        <v>0</v>
      </c>
      <c r="V178" s="18">
        <f t="shared" si="13"/>
        <v>0</v>
      </c>
      <c r="W178" s="23">
        <v>0</v>
      </c>
      <c r="X178" s="2"/>
      <c r="Y178" s="2"/>
      <c r="Z178" s="2"/>
      <c r="AA178" s="2"/>
    </row>
    <row r="179" spans="1:27" s="3" customFormat="1" ht="21">
      <c r="A179" s="8" t="s">
        <v>306</v>
      </c>
      <c r="B179" s="5" t="s">
        <v>23</v>
      </c>
      <c r="C179" s="5" t="s">
        <v>30</v>
      </c>
      <c r="D179" s="5" t="s">
        <v>25</v>
      </c>
      <c r="E179" s="5" t="s">
        <v>33</v>
      </c>
      <c r="F179" s="5"/>
      <c r="G179" s="5"/>
      <c r="H179" s="5"/>
      <c r="I179" s="5" t="s">
        <v>57</v>
      </c>
      <c r="J179" s="5" t="s">
        <v>27</v>
      </c>
      <c r="K179" s="9" t="s">
        <v>307</v>
      </c>
      <c r="L179" s="23">
        <v>0</v>
      </c>
      <c r="M179" s="23">
        <v>360893000</v>
      </c>
      <c r="N179" s="23">
        <v>360893000</v>
      </c>
      <c r="O179" s="23">
        <v>0</v>
      </c>
      <c r="P179" s="23">
        <v>0</v>
      </c>
      <c r="Q179" s="23">
        <v>0</v>
      </c>
      <c r="R179" s="23">
        <v>0</v>
      </c>
      <c r="S179" s="23">
        <v>0</v>
      </c>
      <c r="T179" s="18">
        <v>0</v>
      </c>
      <c r="U179" s="23">
        <v>0</v>
      </c>
      <c r="V179" s="18">
        <v>0</v>
      </c>
      <c r="W179" s="23">
        <v>0</v>
      </c>
      <c r="X179" s="2"/>
      <c r="Y179" s="2"/>
      <c r="Z179" s="2"/>
      <c r="AA179" s="2"/>
    </row>
    <row r="180" spans="1:27" s="3" customFormat="1" ht="21">
      <c r="A180" s="8" t="s">
        <v>306</v>
      </c>
      <c r="B180" s="5" t="s">
        <v>23</v>
      </c>
      <c r="C180" s="5" t="s">
        <v>30</v>
      </c>
      <c r="D180" s="5" t="s">
        <v>25</v>
      </c>
      <c r="E180" s="5" t="s">
        <v>33</v>
      </c>
      <c r="F180" s="5"/>
      <c r="G180" s="5"/>
      <c r="H180" s="5"/>
      <c r="I180" s="5" t="s">
        <v>57</v>
      </c>
      <c r="J180" s="5" t="s">
        <v>94</v>
      </c>
      <c r="K180" s="9" t="s">
        <v>307</v>
      </c>
      <c r="L180" s="23">
        <v>0</v>
      </c>
      <c r="M180" s="23">
        <v>360893000</v>
      </c>
      <c r="N180" s="23">
        <v>0</v>
      </c>
      <c r="O180" s="23">
        <v>360893000</v>
      </c>
      <c r="P180" s="23">
        <v>0</v>
      </c>
      <c r="Q180" s="23">
        <v>193759125</v>
      </c>
      <c r="R180" s="23">
        <v>167133875</v>
      </c>
      <c r="S180" s="23">
        <v>193759125</v>
      </c>
      <c r="T180" s="18">
        <f t="shared" si="12"/>
        <v>0.53688801112795204</v>
      </c>
      <c r="U180" s="23">
        <v>91111708.319999993</v>
      </c>
      <c r="V180" s="18">
        <f t="shared" si="13"/>
        <v>0.25246183306409375</v>
      </c>
      <c r="W180" s="23">
        <v>25981000</v>
      </c>
      <c r="X180" s="2"/>
      <c r="Y180" s="2"/>
      <c r="Z180" s="2"/>
      <c r="AA180" s="2"/>
    </row>
    <row r="181" spans="1:27" s="3" customFormat="1" ht="21">
      <c r="A181" s="8" t="s">
        <v>306</v>
      </c>
      <c r="B181" s="5" t="s">
        <v>23</v>
      </c>
      <c r="C181" s="5" t="s">
        <v>30</v>
      </c>
      <c r="D181" s="5" t="s">
        <v>25</v>
      </c>
      <c r="E181" s="5" t="s">
        <v>33</v>
      </c>
      <c r="F181" s="5"/>
      <c r="G181" s="5"/>
      <c r="H181" s="5"/>
      <c r="I181" s="5" t="s">
        <v>60</v>
      </c>
      <c r="J181" s="5" t="s">
        <v>94</v>
      </c>
      <c r="K181" s="9" t="s">
        <v>307</v>
      </c>
      <c r="L181" s="23">
        <v>1900000000</v>
      </c>
      <c r="M181" s="23">
        <v>0</v>
      </c>
      <c r="N181" s="23">
        <v>0</v>
      </c>
      <c r="O181" s="23">
        <v>1900000000</v>
      </c>
      <c r="P181" s="23">
        <v>0</v>
      </c>
      <c r="Q181" s="23">
        <v>74764113</v>
      </c>
      <c r="R181" s="23">
        <v>1825235887</v>
      </c>
      <c r="S181" s="23">
        <v>65487712</v>
      </c>
      <c r="T181" s="18">
        <f t="shared" si="12"/>
        <v>3.4467216842105262E-2</v>
      </c>
      <c r="U181" s="23">
        <v>60105216</v>
      </c>
      <c r="V181" s="18">
        <f t="shared" si="13"/>
        <v>3.1634324210526317E-2</v>
      </c>
      <c r="W181" s="23">
        <v>60105216</v>
      </c>
      <c r="X181" s="2"/>
      <c r="Y181" s="2"/>
      <c r="Z181" s="2"/>
      <c r="AA181" s="2"/>
    </row>
    <row r="182" spans="1:27" s="3" customFormat="1" ht="24.95" customHeight="1">
      <c r="A182" s="29" t="s">
        <v>405</v>
      </c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10">
        <f>SUM(L181,L180,L179,L178,L177,L176,L63)</f>
        <v>354234952300</v>
      </c>
      <c r="M182" s="10">
        <f t="shared" ref="M182:W182" si="24">SUM(M181,M180,M179,M178,M177,M176,M63)</f>
        <v>26298428172</v>
      </c>
      <c r="N182" s="10">
        <f t="shared" si="24"/>
        <v>1410893000</v>
      </c>
      <c r="O182" s="10">
        <f t="shared" si="24"/>
        <v>379122487472</v>
      </c>
      <c r="P182" s="10">
        <f t="shared" si="24"/>
        <v>1813370956</v>
      </c>
      <c r="Q182" s="10">
        <f t="shared" si="24"/>
        <v>369506798124.08002</v>
      </c>
      <c r="R182" s="10">
        <f t="shared" si="24"/>
        <v>7802318391.9200001</v>
      </c>
      <c r="S182" s="10">
        <f t="shared" si="24"/>
        <v>361957600374.12</v>
      </c>
      <c r="T182" s="19">
        <f t="shared" si="12"/>
        <v>0.95472469277057137</v>
      </c>
      <c r="U182" s="10">
        <f t="shared" si="24"/>
        <v>304454319201.66003</v>
      </c>
      <c r="V182" s="19">
        <f t="shared" si="13"/>
        <v>0.80305001486925898</v>
      </c>
      <c r="W182" s="10">
        <f t="shared" si="24"/>
        <v>291720384833.34998</v>
      </c>
      <c r="X182" s="2"/>
      <c r="Y182" s="2"/>
      <c r="Z182" s="2"/>
      <c r="AA182" s="2"/>
    </row>
    <row r="183" spans="1:27" s="3" customFormat="1" ht="21">
      <c r="A183" s="8" t="s">
        <v>308</v>
      </c>
      <c r="B183" s="5" t="s">
        <v>23</v>
      </c>
      <c r="C183" s="5" t="s">
        <v>88</v>
      </c>
      <c r="D183" s="5" t="s">
        <v>30</v>
      </c>
      <c r="E183" s="5" t="s">
        <v>24</v>
      </c>
      <c r="F183" s="5" t="s">
        <v>24</v>
      </c>
      <c r="G183" s="5"/>
      <c r="H183" s="5"/>
      <c r="I183" s="5" t="s">
        <v>26</v>
      </c>
      <c r="J183" s="5" t="s">
        <v>27</v>
      </c>
      <c r="K183" s="9" t="s">
        <v>309</v>
      </c>
      <c r="L183" s="23">
        <v>0</v>
      </c>
      <c r="M183" s="23">
        <v>459490449</v>
      </c>
      <c r="N183" s="23">
        <v>459490449</v>
      </c>
      <c r="O183" s="23">
        <v>0</v>
      </c>
      <c r="P183" s="23">
        <v>0</v>
      </c>
      <c r="Q183" s="23">
        <v>0</v>
      </c>
      <c r="R183" s="23">
        <v>0</v>
      </c>
      <c r="S183" s="23">
        <v>0</v>
      </c>
      <c r="T183" s="18">
        <v>0</v>
      </c>
      <c r="U183" s="23">
        <v>0</v>
      </c>
      <c r="V183" s="18">
        <v>0</v>
      </c>
      <c r="W183" s="23">
        <v>0</v>
      </c>
      <c r="X183" s="2"/>
      <c r="Y183" s="2"/>
      <c r="Z183" s="2"/>
      <c r="AA183" s="2"/>
    </row>
    <row r="184" spans="1:27" s="3" customFormat="1" ht="21">
      <c r="A184" s="8" t="s">
        <v>308</v>
      </c>
      <c r="B184" s="5" t="s">
        <v>23</v>
      </c>
      <c r="C184" s="5" t="s">
        <v>88</v>
      </c>
      <c r="D184" s="5" t="s">
        <v>30</v>
      </c>
      <c r="E184" s="5" t="s">
        <v>24</v>
      </c>
      <c r="F184" s="5" t="s">
        <v>24</v>
      </c>
      <c r="G184" s="5"/>
      <c r="H184" s="5"/>
      <c r="I184" s="5" t="s">
        <v>26</v>
      </c>
      <c r="J184" s="5" t="s">
        <v>94</v>
      </c>
      <c r="K184" s="9" t="s">
        <v>309</v>
      </c>
      <c r="L184" s="23">
        <v>0</v>
      </c>
      <c r="M184" s="23">
        <v>459490449</v>
      </c>
      <c r="N184" s="23">
        <v>0</v>
      </c>
      <c r="O184" s="23">
        <v>459490449</v>
      </c>
      <c r="P184" s="23">
        <v>0</v>
      </c>
      <c r="Q184" s="23">
        <v>459490449</v>
      </c>
      <c r="R184" s="23">
        <v>0</v>
      </c>
      <c r="S184" s="23">
        <v>459490449</v>
      </c>
      <c r="T184" s="18">
        <f t="shared" si="12"/>
        <v>1</v>
      </c>
      <c r="U184" s="23">
        <v>459490449</v>
      </c>
      <c r="V184" s="18">
        <f t="shared" si="13"/>
        <v>1</v>
      </c>
      <c r="W184" s="23">
        <v>459490449</v>
      </c>
      <c r="X184" s="2"/>
      <c r="Y184" s="2"/>
      <c r="Z184" s="2"/>
      <c r="AA184" s="2"/>
    </row>
    <row r="185" spans="1:27" s="3" customFormat="1" ht="21">
      <c r="A185" s="8" t="s">
        <v>308</v>
      </c>
      <c r="B185" s="5" t="s">
        <v>23</v>
      </c>
      <c r="C185" s="5" t="s">
        <v>88</v>
      </c>
      <c r="D185" s="5" t="s">
        <v>30</v>
      </c>
      <c r="E185" s="5" t="s">
        <v>24</v>
      </c>
      <c r="F185" s="5" t="s">
        <v>24</v>
      </c>
      <c r="G185" s="5"/>
      <c r="H185" s="5"/>
      <c r="I185" s="5" t="s">
        <v>144</v>
      </c>
      <c r="J185" s="5" t="s">
        <v>94</v>
      </c>
      <c r="K185" s="9" t="s">
        <v>309</v>
      </c>
      <c r="L185" s="23">
        <v>3821935066</v>
      </c>
      <c r="M185" s="23">
        <v>0</v>
      </c>
      <c r="N185" s="23">
        <v>0</v>
      </c>
      <c r="O185" s="23">
        <v>3821935066</v>
      </c>
      <c r="P185" s="23">
        <v>0</v>
      </c>
      <c r="Q185" s="23">
        <v>3821935066</v>
      </c>
      <c r="R185" s="23">
        <v>0</v>
      </c>
      <c r="S185" s="23">
        <v>3821935066</v>
      </c>
      <c r="T185" s="18">
        <f t="shared" si="12"/>
        <v>1</v>
      </c>
      <c r="U185" s="23">
        <v>3821935066</v>
      </c>
      <c r="V185" s="18">
        <f t="shared" si="13"/>
        <v>1</v>
      </c>
      <c r="W185" s="23">
        <v>3821935066</v>
      </c>
      <c r="X185" s="2"/>
      <c r="Y185" s="2"/>
      <c r="Z185" s="2"/>
      <c r="AA185" s="2"/>
    </row>
    <row r="186" spans="1:27" s="3" customFormat="1" ht="73.5">
      <c r="A186" s="8" t="s">
        <v>310</v>
      </c>
      <c r="B186" s="5" t="s">
        <v>23</v>
      </c>
      <c r="C186" s="5" t="s">
        <v>88</v>
      </c>
      <c r="D186" s="5" t="s">
        <v>30</v>
      </c>
      <c r="E186" s="5" t="s">
        <v>24</v>
      </c>
      <c r="F186" s="5" t="s">
        <v>311</v>
      </c>
      <c r="G186" s="5"/>
      <c r="H186" s="5"/>
      <c r="I186" s="5" t="s">
        <v>26</v>
      </c>
      <c r="J186" s="5" t="s">
        <v>27</v>
      </c>
      <c r="K186" s="9" t="s">
        <v>312</v>
      </c>
      <c r="L186" s="23">
        <v>0</v>
      </c>
      <c r="M186" s="23">
        <v>4000000000</v>
      </c>
      <c r="N186" s="23">
        <v>4000000000</v>
      </c>
      <c r="O186" s="23">
        <v>0</v>
      </c>
      <c r="P186" s="23">
        <v>0</v>
      </c>
      <c r="Q186" s="23">
        <v>0</v>
      </c>
      <c r="R186" s="23">
        <v>0</v>
      </c>
      <c r="S186" s="23">
        <v>0</v>
      </c>
      <c r="T186" s="18">
        <v>0</v>
      </c>
      <c r="U186" s="23">
        <v>0</v>
      </c>
      <c r="V186" s="18">
        <v>0</v>
      </c>
      <c r="W186" s="23">
        <v>0</v>
      </c>
      <c r="X186" s="2"/>
      <c r="Y186" s="2"/>
      <c r="Z186" s="2"/>
      <c r="AA186" s="2"/>
    </row>
    <row r="187" spans="1:27" s="3" customFormat="1" ht="31.5">
      <c r="A187" s="8" t="s">
        <v>313</v>
      </c>
      <c r="B187" s="5" t="s">
        <v>23</v>
      </c>
      <c r="C187" s="5" t="s">
        <v>88</v>
      </c>
      <c r="D187" s="5" t="s">
        <v>30</v>
      </c>
      <c r="E187" s="5" t="s">
        <v>24</v>
      </c>
      <c r="F187" s="5" t="s">
        <v>314</v>
      </c>
      <c r="G187" s="5"/>
      <c r="H187" s="5"/>
      <c r="I187" s="5" t="s">
        <v>26</v>
      </c>
      <c r="J187" s="5" t="s">
        <v>27</v>
      </c>
      <c r="K187" s="9" t="s">
        <v>315</v>
      </c>
      <c r="L187" s="23">
        <v>0</v>
      </c>
      <c r="M187" s="23">
        <v>387761665</v>
      </c>
      <c r="N187" s="23">
        <v>387761665</v>
      </c>
      <c r="O187" s="23">
        <v>0</v>
      </c>
      <c r="P187" s="23">
        <v>0</v>
      </c>
      <c r="Q187" s="23">
        <v>0</v>
      </c>
      <c r="R187" s="23">
        <v>0</v>
      </c>
      <c r="S187" s="23">
        <v>0</v>
      </c>
      <c r="T187" s="18">
        <v>0</v>
      </c>
      <c r="U187" s="23">
        <v>0</v>
      </c>
      <c r="V187" s="18">
        <v>0</v>
      </c>
      <c r="W187" s="23">
        <v>0</v>
      </c>
      <c r="X187" s="2"/>
      <c r="Y187" s="2"/>
      <c r="Z187" s="2"/>
      <c r="AA187" s="2"/>
    </row>
    <row r="188" spans="1:27" ht="22.5">
      <c r="A188" s="20" t="s">
        <v>282</v>
      </c>
      <c r="B188" s="21" t="s">
        <v>23</v>
      </c>
      <c r="C188" s="21" t="s">
        <v>88</v>
      </c>
      <c r="D188" s="21" t="s">
        <v>38</v>
      </c>
      <c r="E188" s="21" t="s">
        <v>24</v>
      </c>
      <c r="F188" s="21" t="s">
        <v>24</v>
      </c>
      <c r="G188" s="21" t="s">
        <v>25</v>
      </c>
      <c r="H188" s="21" t="s">
        <v>30</v>
      </c>
      <c r="I188" s="21" t="s">
        <v>26</v>
      </c>
      <c r="J188" s="21" t="s">
        <v>27</v>
      </c>
      <c r="K188" s="22" t="s">
        <v>283</v>
      </c>
      <c r="L188" s="17">
        <v>99577275</v>
      </c>
      <c r="M188" s="17">
        <v>15000000</v>
      </c>
      <c r="N188" s="17">
        <v>0</v>
      </c>
      <c r="O188" s="17">
        <v>114577275</v>
      </c>
      <c r="P188" s="17">
        <v>0</v>
      </c>
      <c r="Q188" s="17">
        <v>94258128</v>
      </c>
      <c r="R188" s="17">
        <v>20319147</v>
      </c>
      <c r="S188" s="17">
        <v>94258128</v>
      </c>
      <c r="T188" s="16">
        <f t="shared" si="12"/>
        <v>0.82265988608997731</v>
      </c>
      <c r="U188" s="17">
        <v>94258128</v>
      </c>
      <c r="V188" s="16">
        <f t="shared" si="13"/>
        <v>0.82265988608997731</v>
      </c>
      <c r="W188" s="17">
        <v>94258128</v>
      </c>
      <c r="X188" s="1"/>
      <c r="Y188" s="1"/>
      <c r="Z188" s="1"/>
      <c r="AA188" s="1"/>
    </row>
    <row r="189" spans="1:27" s="3" customFormat="1" ht="21">
      <c r="A189" s="8" t="s">
        <v>316</v>
      </c>
      <c r="B189" s="5" t="s">
        <v>23</v>
      </c>
      <c r="C189" s="5" t="s">
        <v>88</v>
      </c>
      <c r="D189" s="5" t="s">
        <v>38</v>
      </c>
      <c r="E189" s="5" t="s">
        <v>24</v>
      </c>
      <c r="F189" s="5" t="s">
        <v>24</v>
      </c>
      <c r="G189" s="5"/>
      <c r="H189" s="5"/>
      <c r="I189" s="5" t="s">
        <v>26</v>
      </c>
      <c r="J189" s="5" t="s">
        <v>27</v>
      </c>
      <c r="K189" s="9" t="s">
        <v>317</v>
      </c>
      <c r="L189" s="23">
        <v>99577275</v>
      </c>
      <c r="M189" s="23">
        <v>15000000</v>
      </c>
      <c r="N189" s="23">
        <v>0</v>
      </c>
      <c r="O189" s="23">
        <v>114577275</v>
      </c>
      <c r="P189" s="23">
        <v>0</v>
      </c>
      <c r="Q189" s="23">
        <v>94258128</v>
      </c>
      <c r="R189" s="23">
        <v>20319147</v>
      </c>
      <c r="S189" s="23">
        <v>94258128</v>
      </c>
      <c r="T189" s="18">
        <f t="shared" si="12"/>
        <v>0.82265988608997731</v>
      </c>
      <c r="U189" s="23">
        <v>94258128</v>
      </c>
      <c r="V189" s="18">
        <f t="shared" si="13"/>
        <v>0.82265988608997731</v>
      </c>
      <c r="W189" s="23">
        <v>94258128</v>
      </c>
      <c r="X189" s="2"/>
      <c r="Y189" s="2"/>
      <c r="Z189" s="2"/>
      <c r="AA189" s="2"/>
    </row>
    <row r="190" spans="1:27" s="3" customFormat="1" ht="21">
      <c r="A190" s="8" t="s">
        <v>318</v>
      </c>
      <c r="B190" s="5" t="s">
        <v>23</v>
      </c>
      <c r="C190" s="5" t="s">
        <v>88</v>
      </c>
      <c r="D190" s="5" t="s">
        <v>38</v>
      </c>
      <c r="E190" s="5" t="s">
        <v>30</v>
      </c>
      <c r="F190" s="5" t="s">
        <v>24</v>
      </c>
      <c r="G190" s="5"/>
      <c r="H190" s="5"/>
      <c r="I190" s="5" t="s">
        <v>26</v>
      </c>
      <c r="J190" s="5" t="s">
        <v>27</v>
      </c>
      <c r="K190" s="9" t="s">
        <v>319</v>
      </c>
      <c r="L190" s="23">
        <v>663480018</v>
      </c>
      <c r="M190" s="23">
        <v>0</v>
      </c>
      <c r="N190" s="23">
        <v>0</v>
      </c>
      <c r="O190" s="23">
        <v>663480018</v>
      </c>
      <c r="P190" s="23">
        <v>0</v>
      </c>
      <c r="Q190" s="23">
        <v>571488929</v>
      </c>
      <c r="R190" s="23">
        <v>91991089</v>
      </c>
      <c r="S190" s="23">
        <v>462105851</v>
      </c>
      <c r="T190" s="18">
        <f t="shared" si="12"/>
        <v>0.69648797019234421</v>
      </c>
      <c r="U190" s="23">
        <v>461076393</v>
      </c>
      <c r="V190" s="18">
        <f t="shared" si="13"/>
        <v>0.69493636656891755</v>
      </c>
      <c r="W190" s="23">
        <v>405422299</v>
      </c>
      <c r="X190" s="2"/>
      <c r="Y190" s="2"/>
      <c r="Z190" s="2"/>
      <c r="AA190" s="2"/>
    </row>
    <row r="191" spans="1:27" s="3" customFormat="1" ht="21">
      <c r="A191" s="8" t="s">
        <v>320</v>
      </c>
      <c r="B191" s="5" t="s">
        <v>23</v>
      </c>
      <c r="C191" s="5" t="s">
        <v>88</v>
      </c>
      <c r="D191" s="5" t="s">
        <v>38</v>
      </c>
      <c r="E191" s="5" t="s">
        <v>30</v>
      </c>
      <c r="F191" s="5" t="s">
        <v>30</v>
      </c>
      <c r="G191" s="5"/>
      <c r="H191" s="5"/>
      <c r="I191" s="5" t="s">
        <v>26</v>
      </c>
      <c r="J191" s="5" t="s">
        <v>27</v>
      </c>
      <c r="K191" s="9" t="s">
        <v>321</v>
      </c>
      <c r="L191" s="23">
        <v>0</v>
      </c>
      <c r="M191" s="23">
        <v>2000000000</v>
      </c>
      <c r="N191" s="23">
        <v>0</v>
      </c>
      <c r="O191" s="23">
        <v>2000000000</v>
      </c>
      <c r="P191" s="23">
        <v>0</v>
      </c>
      <c r="Q191" s="23">
        <v>1793955356</v>
      </c>
      <c r="R191" s="23">
        <v>206044644</v>
      </c>
      <c r="S191" s="23">
        <v>1745928622</v>
      </c>
      <c r="T191" s="18">
        <f t="shared" si="12"/>
        <v>0.87296431100000005</v>
      </c>
      <c r="U191" s="23">
        <v>1598083658</v>
      </c>
      <c r="V191" s="18">
        <f t="shared" si="13"/>
        <v>0.79904182899999998</v>
      </c>
      <c r="W191" s="23">
        <v>1477753465</v>
      </c>
      <c r="X191" s="2"/>
      <c r="Y191" s="2"/>
      <c r="Z191" s="2"/>
      <c r="AA191" s="2"/>
    </row>
    <row r="192" spans="1:27" s="3" customFormat="1" ht="21">
      <c r="A192" s="8" t="s">
        <v>322</v>
      </c>
      <c r="B192" s="5" t="s">
        <v>23</v>
      </c>
      <c r="C192" s="5" t="s">
        <v>88</v>
      </c>
      <c r="D192" s="5" t="s">
        <v>38</v>
      </c>
      <c r="E192" s="5" t="s">
        <v>88</v>
      </c>
      <c r="F192" s="5" t="s">
        <v>323</v>
      </c>
      <c r="G192" s="5"/>
      <c r="H192" s="5"/>
      <c r="I192" s="5" t="s">
        <v>26</v>
      </c>
      <c r="J192" s="5" t="s">
        <v>27</v>
      </c>
      <c r="K192" s="9" t="s">
        <v>324</v>
      </c>
      <c r="L192" s="23">
        <v>7497345434</v>
      </c>
      <c r="M192" s="23">
        <v>0</v>
      </c>
      <c r="N192" s="23">
        <v>3000000000</v>
      </c>
      <c r="O192" s="23">
        <v>4497345434</v>
      </c>
      <c r="P192" s="23">
        <v>0</v>
      </c>
      <c r="Q192" s="23">
        <v>4380826130</v>
      </c>
      <c r="R192" s="23">
        <v>116519304</v>
      </c>
      <c r="S192" s="23">
        <v>4351154311</v>
      </c>
      <c r="T192" s="18">
        <f t="shared" si="12"/>
        <v>0.96749390831871773</v>
      </c>
      <c r="U192" s="23">
        <v>4059120768</v>
      </c>
      <c r="V192" s="18">
        <f t="shared" si="13"/>
        <v>0.9025592602500544</v>
      </c>
      <c r="W192" s="23">
        <v>4059120768</v>
      </c>
      <c r="X192" s="2"/>
      <c r="Y192" s="2"/>
      <c r="Z192" s="2"/>
      <c r="AA192" s="2"/>
    </row>
    <row r="193" spans="1:27">
      <c r="A193" s="20" t="s">
        <v>284</v>
      </c>
      <c r="B193" s="21" t="s">
        <v>23</v>
      </c>
      <c r="C193" s="21" t="s">
        <v>88</v>
      </c>
      <c r="D193" s="21" t="s">
        <v>108</v>
      </c>
      <c r="E193" s="21" t="s">
        <v>24</v>
      </c>
      <c r="F193" s="21" t="s">
        <v>24</v>
      </c>
      <c r="G193" s="21" t="s">
        <v>24</v>
      </c>
      <c r="H193" s="21"/>
      <c r="I193" s="21" t="s">
        <v>26</v>
      </c>
      <c r="J193" s="21" t="s">
        <v>27</v>
      </c>
      <c r="K193" s="22" t="s">
        <v>285</v>
      </c>
      <c r="L193" s="17">
        <v>1000000000</v>
      </c>
      <c r="M193" s="17">
        <v>7348060982</v>
      </c>
      <c r="N193" s="17">
        <v>3287970596</v>
      </c>
      <c r="O193" s="17">
        <v>5060090386</v>
      </c>
      <c r="P193" s="17">
        <v>0</v>
      </c>
      <c r="Q193" s="17">
        <v>5060090386</v>
      </c>
      <c r="R193" s="17">
        <v>0</v>
      </c>
      <c r="S193" s="17">
        <v>5059630754</v>
      </c>
      <c r="T193" s="16">
        <f t="shared" si="12"/>
        <v>0.99990916525893059</v>
      </c>
      <c r="U193" s="17">
        <v>5059630754</v>
      </c>
      <c r="V193" s="16">
        <f t="shared" si="13"/>
        <v>0.99990916525893059</v>
      </c>
      <c r="W193" s="17">
        <v>5059630754</v>
      </c>
      <c r="X193" s="1"/>
      <c r="Y193" s="1"/>
      <c r="Z193" s="1"/>
      <c r="AA193" s="1"/>
    </row>
    <row r="194" spans="1:27">
      <c r="A194" s="20" t="s">
        <v>286</v>
      </c>
      <c r="B194" s="21" t="s">
        <v>23</v>
      </c>
      <c r="C194" s="21" t="s">
        <v>88</v>
      </c>
      <c r="D194" s="21" t="s">
        <v>108</v>
      </c>
      <c r="E194" s="21" t="s">
        <v>24</v>
      </c>
      <c r="F194" s="21" t="s">
        <v>24</v>
      </c>
      <c r="G194" s="21" t="s">
        <v>30</v>
      </c>
      <c r="H194" s="21"/>
      <c r="I194" s="21" t="s">
        <v>26</v>
      </c>
      <c r="J194" s="21" t="s">
        <v>27</v>
      </c>
      <c r="K194" s="22" t="s">
        <v>287</v>
      </c>
      <c r="L194" s="17">
        <v>10000000000</v>
      </c>
      <c r="M194" s="17">
        <v>7567970596</v>
      </c>
      <c r="N194" s="17">
        <v>6628060982</v>
      </c>
      <c r="O194" s="17">
        <v>10939909614</v>
      </c>
      <c r="P194" s="17">
        <v>0</v>
      </c>
      <c r="Q194" s="17">
        <v>10939886124.549999</v>
      </c>
      <c r="R194" s="17">
        <v>23489.45</v>
      </c>
      <c r="S194" s="17">
        <v>10939886124.549999</v>
      </c>
      <c r="T194" s="16">
        <f t="shared" si="12"/>
        <v>0.9999978528661726</v>
      </c>
      <c r="U194" s="17">
        <v>10883303793.549999</v>
      </c>
      <c r="V194" s="16">
        <f t="shared" si="13"/>
        <v>0.99482575062799772</v>
      </c>
      <c r="W194" s="17">
        <v>10883303793.549999</v>
      </c>
      <c r="X194" s="1"/>
      <c r="Y194" s="1"/>
      <c r="Z194" s="1"/>
      <c r="AA194" s="1"/>
    </row>
    <row r="195" spans="1:27" s="3" customFormat="1" ht="21">
      <c r="A195" s="8" t="s">
        <v>325</v>
      </c>
      <c r="B195" s="5" t="s">
        <v>23</v>
      </c>
      <c r="C195" s="5" t="s">
        <v>88</v>
      </c>
      <c r="D195" s="5" t="s">
        <v>108</v>
      </c>
      <c r="E195" s="5" t="s">
        <v>24</v>
      </c>
      <c r="F195" s="5" t="s">
        <v>24</v>
      </c>
      <c r="G195" s="5"/>
      <c r="H195" s="5"/>
      <c r="I195" s="5" t="s">
        <v>26</v>
      </c>
      <c r="J195" s="5" t="s">
        <v>27</v>
      </c>
      <c r="K195" s="9" t="s">
        <v>326</v>
      </c>
      <c r="L195" s="23">
        <v>10000000000</v>
      </c>
      <c r="M195" s="23">
        <v>6000000000</v>
      </c>
      <c r="N195" s="23">
        <v>0</v>
      </c>
      <c r="O195" s="23">
        <v>16000000000</v>
      </c>
      <c r="P195" s="23">
        <v>0</v>
      </c>
      <c r="Q195" s="23">
        <v>15999976510.549999</v>
      </c>
      <c r="R195" s="23">
        <v>23489.45</v>
      </c>
      <c r="S195" s="23">
        <v>15999516878.549999</v>
      </c>
      <c r="T195" s="18">
        <f t="shared" si="12"/>
        <v>0.99996980490937493</v>
      </c>
      <c r="U195" s="23">
        <v>15942934547.549999</v>
      </c>
      <c r="V195" s="18">
        <f t="shared" si="13"/>
        <v>0.99643340922187496</v>
      </c>
      <c r="W195" s="23">
        <v>15942934547.549999</v>
      </c>
      <c r="X195" s="2"/>
      <c r="Y195" s="2"/>
      <c r="Z195" s="2"/>
      <c r="AA195" s="2"/>
    </row>
    <row r="196" spans="1:27" s="3" customFormat="1" ht="73.5">
      <c r="A196" s="8" t="s">
        <v>327</v>
      </c>
      <c r="B196" s="5" t="s">
        <v>23</v>
      </c>
      <c r="C196" s="5" t="s">
        <v>88</v>
      </c>
      <c r="D196" s="5" t="s">
        <v>108</v>
      </c>
      <c r="E196" s="5" t="s">
        <v>88</v>
      </c>
      <c r="F196" s="5" t="s">
        <v>328</v>
      </c>
      <c r="G196" s="5"/>
      <c r="H196" s="5"/>
      <c r="I196" s="5" t="s">
        <v>26</v>
      </c>
      <c r="J196" s="5" t="s">
        <v>27</v>
      </c>
      <c r="K196" s="9" t="s">
        <v>329</v>
      </c>
      <c r="L196" s="23">
        <v>0</v>
      </c>
      <c r="M196" s="23">
        <v>514752975</v>
      </c>
      <c r="N196" s="23">
        <v>0</v>
      </c>
      <c r="O196" s="23">
        <v>514752975</v>
      </c>
      <c r="P196" s="23">
        <v>0</v>
      </c>
      <c r="Q196" s="23">
        <v>0</v>
      </c>
      <c r="R196" s="23">
        <v>514752975</v>
      </c>
      <c r="S196" s="23">
        <v>0</v>
      </c>
      <c r="T196" s="18">
        <f t="shared" si="12"/>
        <v>0</v>
      </c>
      <c r="U196" s="23">
        <v>0</v>
      </c>
      <c r="V196" s="18">
        <f t="shared" si="13"/>
        <v>0</v>
      </c>
      <c r="W196" s="23">
        <v>0</v>
      </c>
      <c r="X196" s="2"/>
      <c r="Y196" s="2"/>
      <c r="Z196" s="2"/>
      <c r="AA196" s="2"/>
    </row>
    <row r="197" spans="1:27" s="3" customFormat="1" ht="24.95" customHeight="1">
      <c r="A197" s="29" t="s">
        <v>406</v>
      </c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11">
        <f>SUM(L196,L195,L192,L191,L190,L189,L187,L186,L185,L184,L183)</f>
        <v>22082337793</v>
      </c>
      <c r="M197" s="11">
        <f t="shared" ref="M197:W197" si="25">SUM(M196,M195,M192,M191,M190,M189,M187,M186,M185,M184,M183)</f>
        <v>13836495538</v>
      </c>
      <c r="N197" s="11">
        <f t="shared" si="25"/>
        <v>7847252114</v>
      </c>
      <c r="O197" s="11">
        <f t="shared" si="25"/>
        <v>28071581217</v>
      </c>
      <c r="P197" s="11">
        <f t="shared" si="25"/>
        <v>0</v>
      </c>
      <c r="Q197" s="11">
        <f t="shared" si="25"/>
        <v>27121930568.549999</v>
      </c>
      <c r="R197" s="11">
        <f t="shared" si="25"/>
        <v>949650648.45000005</v>
      </c>
      <c r="S197" s="11">
        <f t="shared" si="25"/>
        <v>26934389305.549999</v>
      </c>
      <c r="T197" s="19">
        <f t="shared" si="12"/>
        <v>0.95948956695174248</v>
      </c>
      <c r="U197" s="10">
        <f t="shared" si="25"/>
        <v>26436899009.549999</v>
      </c>
      <c r="V197" s="19">
        <f t="shared" si="13"/>
        <v>0.94176736269989503</v>
      </c>
      <c r="W197" s="11">
        <f t="shared" si="25"/>
        <v>26260914722.549999</v>
      </c>
      <c r="X197" s="2"/>
      <c r="Y197" s="2"/>
      <c r="Z197" s="2"/>
      <c r="AA197" s="2"/>
    </row>
    <row r="198" spans="1:27" s="3" customFormat="1" ht="24.95" customHeight="1">
      <c r="A198" s="29" t="s">
        <v>407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10">
        <f>SUM(L197,L182,L54)</f>
        <v>2848629548670</v>
      </c>
      <c r="M198" s="10">
        <f t="shared" ref="M198:W198" si="26">SUM(M197,M182,M54)</f>
        <v>442783283710</v>
      </c>
      <c r="N198" s="10">
        <f t="shared" si="26"/>
        <v>216582325114</v>
      </c>
      <c r="O198" s="10">
        <f t="shared" si="26"/>
        <v>3074830507266</v>
      </c>
      <c r="P198" s="10">
        <f t="shared" si="26"/>
        <v>1813370956</v>
      </c>
      <c r="Q198" s="10">
        <f t="shared" si="26"/>
        <v>2535641913123.25</v>
      </c>
      <c r="R198" s="10">
        <f t="shared" si="26"/>
        <v>537375223186.75</v>
      </c>
      <c r="S198" s="10">
        <f t="shared" si="26"/>
        <v>2527555952481.29</v>
      </c>
      <c r="T198" s="19">
        <f t="shared" si="12"/>
        <v>0.82201472455425784</v>
      </c>
      <c r="U198" s="10">
        <f t="shared" si="26"/>
        <v>2465590197697.3999</v>
      </c>
      <c r="V198" s="19">
        <f t="shared" si="13"/>
        <v>0.80186214878220752</v>
      </c>
      <c r="W198" s="10">
        <f t="shared" si="26"/>
        <v>2446821298448.0898</v>
      </c>
      <c r="X198" s="2"/>
      <c r="Y198" s="2"/>
      <c r="Z198" s="2"/>
      <c r="AA198" s="2"/>
    </row>
    <row r="199" spans="1:27" ht="56.25">
      <c r="A199" s="20" t="s">
        <v>330</v>
      </c>
      <c r="B199" s="21" t="s">
        <v>331</v>
      </c>
      <c r="C199" s="21" t="s">
        <v>332</v>
      </c>
      <c r="D199" s="21" t="s">
        <v>333</v>
      </c>
      <c r="E199" s="21" t="s">
        <v>24</v>
      </c>
      <c r="F199" s="21"/>
      <c r="G199" s="21"/>
      <c r="H199" s="21"/>
      <c r="I199" s="21" t="s">
        <v>144</v>
      </c>
      <c r="J199" s="21" t="s">
        <v>27</v>
      </c>
      <c r="K199" s="22" t="s">
        <v>334</v>
      </c>
      <c r="L199" s="17">
        <v>6500000000</v>
      </c>
      <c r="M199" s="17">
        <v>0</v>
      </c>
      <c r="N199" s="17">
        <v>0</v>
      </c>
      <c r="O199" s="17">
        <v>6500000000</v>
      </c>
      <c r="P199" s="17">
        <v>6500000000</v>
      </c>
      <c r="Q199" s="17">
        <v>0</v>
      </c>
      <c r="R199" s="17">
        <v>0</v>
      </c>
      <c r="S199" s="17">
        <v>0</v>
      </c>
      <c r="T199" s="16">
        <f t="shared" ref="T199:T221" si="27">+S199/O199</f>
        <v>0</v>
      </c>
      <c r="U199" s="17">
        <v>0</v>
      </c>
      <c r="V199" s="16">
        <f t="shared" ref="V199:V221" si="28">+U199/O199</f>
        <v>0</v>
      </c>
      <c r="W199" s="17">
        <v>0</v>
      </c>
      <c r="X199" s="1"/>
      <c r="Y199" s="1"/>
      <c r="Z199" s="1"/>
      <c r="AA199" s="1"/>
    </row>
    <row r="200" spans="1:27" ht="56.25">
      <c r="A200" s="20" t="s">
        <v>330</v>
      </c>
      <c r="B200" s="21" t="s">
        <v>331</v>
      </c>
      <c r="C200" s="21" t="s">
        <v>332</v>
      </c>
      <c r="D200" s="21" t="s">
        <v>333</v>
      </c>
      <c r="E200" s="21" t="s">
        <v>24</v>
      </c>
      <c r="F200" s="21"/>
      <c r="G200" s="21"/>
      <c r="H200" s="21"/>
      <c r="I200" s="21" t="s">
        <v>60</v>
      </c>
      <c r="J200" s="21" t="s">
        <v>27</v>
      </c>
      <c r="K200" s="22" t="s">
        <v>334</v>
      </c>
      <c r="L200" s="17">
        <v>9978750000</v>
      </c>
      <c r="M200" s="17">
        <v>8900000000</v>
      </c>
      <c r="N200" s="17">
        <v>0</v>
      </c>
      <c r="O200" s="17">
        <v>18878750000</v>
      </c>
      <c r="P200" s="17">
        <v>0</v>
      </c>
      <c r="Q200" s="17">
        <v>18131737791.27</v>
      </c>
      <c r="R200" s="17">
        <v>747012208.73000002</v>
      </c>
      <c r="S200" s="17">
        <v>15373807528.27</v>
      </c>
      <c r="T200" s="16">
        <f t="shared" si="27"/>
        <v>0.81434456880195993</v>
      </c>
      <c r="U200" s="17">
        <v>7123680513.8400002</v>
      </c>
      <c r="V200" s="16">
        <f t="shared" si="28"/>
        <v>0.3773385692294246</v>
      </c>
      <c r="W200" s="17">
        <v>7046639986.8400002</v>
      </c>
      <c r="X200" s="1"/>
      <c r="Y200" s="1"/>
      <c r="Z200" s="1"/>
      <c r="AA200" s="1"/>
    </row>
    <row r="201" spans="1:27" ht="56.25">
      <c r="A201" s="20" t="s">
        <v>335</v>
      </c>
      <c r="B201" s="21" t="s">
        <v>331</v>
      </c>
      <c r="C201" s="21" t="s">
        <v>332</v>
      </c>
      <c r="D201" s="21" t="s">
        <v>333</v>
      </c>
      <c r="E201" s="21" t="s">
        <v>88</v>
      </c>
      <c r="F201" s="21"/>
      <c r="G201" s="21"/>
      <c r="H201" s="21"/>
      <c r="I201" s="21" t="s">
        <v>144</v>
      </c>
      <c r="J201" s="21" t="s">
        <v>27</v>
      </c>
      <c r="K201" s="22" t="s">
        <v>336</v>
      </c>
      <c r="L201" s="17">
        <v>1500000000</v>
      </c>
      <c r="M201" s="17">
        <v>0</v>
      </c>
      <c r="N201" s="17">
        <v>0</v>
      </c>
      <c r="O201" s="17">
        <v>1500000000</v>
      </c>
      <c r="P201" s="17">
        <v>0</v>
      </c>
      <c r="Q201" s="17">
        <v>1500000000</v>
      </c>
      <c r="R201" s="17">
        <v>0</v>
      </c>
      <c r="S201" s="17">
        <v>1500000000</v>
      </c>
      <c r="T201" s="16">
        <f t="shared" si="27"/>
        <v>1</v>
      </c>
      <c r="U201" s="17">
        <v>1500000000</v>
      </c>
      <c r="V201" s="16">
        <f t="shared" si="28"/>
        <v>1</v>
      </c>
      <c r="W201" s="17">
        <v>1500000000</v>
      </c>
      <c r="X201" s="1"/>
      <c r="Y201" s="1"/>
      <c r="Z201" s="1"/>
      <c r="AA201" s="1"/>
    </row>
    <row r="202" spans="1:27" ht="56.25">
      <c r="A202" s="20" t="s">
        <v>335</v>
      </c>
      <c r="B202" s="21" t="s">
        <v>331</v>
      </c>
      <c r="C202" s="21" t="s">
        <v>332</v>
      </c>
      <c r="D202" s="21" t="s">
        <v>333</v>
      </c>
      <c r="E202" s="21" t="s">
        <v>88</v>
      </c>
      <c r="F202" s="21"/>
      <c r="G202" s="21"/>
      <c r="H202" s="21"/>
      <c r="I202" s="21" t="s">
        <v>60</v>
      </c>
      <c r="J202" s="21" t="s">
        <v>27</v>
      </c>
      <c r="K202" s="22" t="s">
        <v>336</v>
      </c>
      <c r="L202" s="17">
        <v>1056900000</v>
      </c>
      <c r="M202" s="17">
        <v>0</v>
      </c>
      <c r="N202" s="17">
        <v>0</v>
      </c>
      <c r="O202" s="17">
        <v>1056900000</v>
      </c>
      <c r="P202" s="17">
        <v>0</v>
      </c>
      <c r="Q202" s="17">
        <v>1020959805</v>
      </c>
      <c r="R202" s="17">
        <v>35940195</v>
      </c>
      <c r="S202" s="17">
        <v>968599805</v>
      </c>
      <c r="T202" s="16">
        <f t="shared" si="27"/>
        <v>0.91645359542056959</v>
      </c>
      <c r="U202" s="17">
        <v>478319805</v>
      </c>
      <c r="V202" s="16">
        <f t="shared" si="28"/>
        <v>0.4525686488787965</v>
      </c>
      <c r="W202" s="17">
        <v>478319805</v>
      </c>
      <c r="X202" s="1"/>
      <c r="Y202" s="1"/>
      <c r="Z202" s="1"/>
      <c r="AA202" s="1"/>
    </row>
    <row r="203" spans="1:27" ht="67.5">
      <c r="A203" s="20" t="s">
        <v>337</v>
      </c>
      <c r="B203" s="21" t="s">
        <v>331</v>
      </c>
      <c r="C203" s="21" t="s">
        <v>332</v>
      </c>
      <c r="D203" s="21" t="s">
        <v>333</v>
      </c>
      <c r="E203" s="21" t="s">
        <v>33</v>
      </c>
      <c r="F203" s="21"/>
      <c r="G203" s="21"/>
      <c r="H203" s="21"/>
      <c r="I203" s="21" t="s">
        <v>60</v>
      </c>
      <c r="J203" s="21" t="s">
        <v>27</v>
      </c>
      <c r="K203" s="22" t="s">
        <v>338</v>
      </c>
      <c r="L203" s="17">
        <v>1020000000</v>
      </c>
      <c r="M203" s="17">
        <v>0</v>
      </c>
      <c r="N203" s="17">
        <v>0</v>
      </c>
      <c r="O203" s="17">
        <v>1020000000</v>
      </c>
      <c r="P203" s="17">
        <v>0</v>
      </c>
      <c r="Q203" s="17">
        <v>982847160.5</v>
      </c>
      <c r="R203" s="17">
        <v>37152839.5</v>
      </c>
      <c r="S203" s="17">
        <v>978885650.5</v>
      </c>
      <c r="T203" s="16">
        <f t="shared" si="27"/>
        <v>0.95969181421568628</v>
      </c>
      <c r="U203" s="17">
        <v>682940495.5</v>
      </c>
      <c r="V203" s="16">
        <f t="shared" si="28"/>
        <v>0.66954950539215685</v>
      </c>
      <c r="W203" s="17">
        <v>591006153</v>
      </c>
      <c r="X203" s="1"/>
      <c r="Y203" s="1"/>
      <c r="Z203" s="1"/>
      <c r="AA203" s="1"/>
    </row>
    <row r="204" spans="1:27" ht="67.5">
      <c r="A204" s="20" t="s">
        <v>339</v>
      </c>
      <c r="B204" s="21" t="s">
        <v>331</v>
      </c>
      <c r="C204" s="21" t="s">
        <v>332</v>
      </c>
      <c r="D204" s="21" t="s">
        <v>333</v>
      </c>
      <c r="E204" s="21" t="s">
        <v>38</v>
      </c>
      <c r="F204" s="21"/>
      <c r="G204" s="21"/>
      <c r="H204" s="21"/>
      <c r="I204" s="21" t="s">
        <v>144</v>
      </c>
      <c r="J204" s="21" t="s">
        <v>27</v>
      </c>
      <c r="K204" s="22" t="s">
        <v>340</v>
      </c>
      <c r="L204" s="17">
        <v>2094355000</v>
      </c>
      <c r="M204" s="17">
        <v>0</v>
      </c>
      <c r="N204" s="17">
        <v>0</v>
      </c>
      <c r="O204" s="17">
        <v>2094355000</v>
      </c>
      <c r="P204" s="17">
        <v>0</v>
      </c>
      <c r="Q204" s="17">
        <v>2045529691</v>
      </c>
      <c r="R204" s="17">
        <v>48825309</v>
      </c>
      <c r="S204" s="17">
        <v>1870480999</v>
      </c>
      <c r="T204" s="16">
        <f t="shared" si="27"/>
        <v>0.89310599158213388</v>
      </c>
      <c r="U204" s="17">
        <v>96542225</v>
      </c>
      <c r="V204" s="16">
        <f t="shared" si="28"/>
        <v>4.6096399607516395E-2</v>
      </c>
      <c r="W204" s="17">
        <v>96542225</v>
      </c>
      <c r="X204" s="1"/>
      <c r="Y204" s="1"/>
      <c r="Z204" s="1"/>
      <c r="AA204" s="1"/>
    </row>
    <row r="205" spans="1:27" ht="56.25">
      <c r="A205" s="20" t="s">
        <v>341</v>
      </c>
      <c r="B205" s="21" t="s">
        <v>331</v>
      </c>
      <c r="C205" s="21" t="s">
        <v>332</v>
      </c>
      <c r="D205" s="21" t="s">
        <v>333</v>
      </c>
      <c r="E205" s="21" t="s">
        <v>43</v>
      </c>
      <c r="F205" s="21"/>
      <c r="G205" s="21"/>
      <c r="H205" s="21"/>
      <c r="I205" s="21" t="s">
        <v>144</v>
      </c>
      <c r="J205" s="21" t="s">
        <v>27</v>
      </c>
      <c r="K205" s="22" t="s">
        <v>342</v>
      </c>
      <c r="L205" s="17">
        <v>1373700000</v>
      </c>
      <c r="M205" s="17">
        <v>0</v>
      </c>
      <c r="N205" s="17">
        <v>1205500000</v>
      </c>
      <c r="O205" s="17">
        <v>168200000</v>
      </c>
      <c r="P205" s="17">
        <v>0</v>
      </c>
      <c r="Q205" s="17">
        <v>168200000</v>
      </c>
      <c r="R205" s="17">
        <v>0</v>
      </c>
      <c r="S205" s="17">
        <v>168200000</v>
      </c>
      <c r="T205" s="16">
        <f t="shared" si="27"/>
        <v>1</v>
      </c>
      <c r="U205" s="17">
        <v>168200000</v>
      </c>
      <c r="V205" s="16">
        <f t="shared" si="28"/>
        <v>1</v>
      </c>
      <c r="W205" s="17">
        <v>168200000</v>
      </c>
      <c r="X205" s="1"/>
      <c r="Y205" s="1"/>
      <c r="Z205" s="1"/>
      <c r="AA205" s="1"/>
    </row>
    <row r="206" spans="1:27" ht="56.25">
      <c r="A206" s="20" t="s">
        <v>343</v>
      </c>
      <c r="B206" s="21" t="s">
        <v>331</v>
      </c>
      <c r="C206" s="21" t="s">
        <v>332</v>
      </c>
      <c r="D206" s="21" t="s">
        <v>333</v>
      </c>
      <c r="E206" s="21" t="s">
        <v>117</v>
      </c>
      <c r="F206" s="21"/>
      <c r="G206" s="21"/>
      <c r="H206" s="21"/>
      <c r="I206" s="21" t="s">
        <v>144</v>
      </c>
      <c r="J206" s="21" t="s">
        <v>27</v>
      </c>
      <c r="K206" s="22" t="s">
        <v>344</v>
      </c>
      <c r="L206" s="17">
        <v>2577500000</v>
      </c>
      <c r="M206" s="17">
        <v>1205500000</v>
      </c>
      <c r="N206" s="17">
        <v>0</v>
      </c>
      <c r="O206" s="17">
        <v>3783000000</v>
      </c>
      <c r="P206" s="17">
        <v>1335750000</v>
      </c>
      <c r="Q206" s="17">
        <v>309339190</v>
      </c>
      <c r="R206" s="17">
        <v>2137910810</v>
      </c>
      <c r="S206" s="17">
        <v>309339190</v>
      </c>
      <c r="T206" s="16">
        <f t="shared" si="27"/>
        <v>8.1770867036743328E-2</v>
      </c>
      <c r="U206" s="17">
        <v>0</v>
      </c>
      <c r="V206" s="16">
        <f t="shared" si="28"/>
        <v>0</v>
      </c>
      <c r="W206" s="17">
        <v>0</v>
      </c>
      <c r="X206" s="1"/>
      <c r="Y206" s="1"/>
      <c r="Z206" s="1"/>
      <c r="AA206" s="1"/>
    </row>
    <row r="207" spans="1:27" ht="56.25">
      <c r="A207" s="20" t="s">
        <v>345</v>
      </c>
      <c r="B207" s="21" t="s">
        <v>331</v>
      </c>
      <c r="C207" s="21" t="s">
        <v>346</v>
      </c>
      <c r="D207" s="21" t="s">
        <v>333</v>
      </c>
      <c r="E207" s="21" t="s">
        <v>24</v>
      </c>
      <c r="F207" s="21"/>
      <c r="G207" s="21"/>
      <c r="H207" s="21"/>
      <c r="I207" s="21" t="s">
        <v>144</v>
      </c>
      <c r="J207" s="21" t="s">
        <v>27</v>
      </c>
      <c r="K207" s="22" t="s">
        <v>347</v>
      </c>
      <c r="L207" s="17">
        <v>11474250000</v>
      </c>
      <c r="M207" s="17">
        <v>0</v>
      </c>
      <c r="N207" s="17">
        <v>0</v>
      </c>
      <c r="O207" s="17">
        <v>11474250000</v>
      </c>
      <c r="P207" s="17">
        <v>0</v>
      </c>
      <c r="Q207" s="17">
        <v>9341160195.1599998</v>
      </c>
      <c r="R207" s="17">
        <v>2133089804.8399999</v>
      </c>
      <c r="S207" s="17">
        <v>3455919113.1599998</v>
      </c>
      <c r="T207" s="16">
        <f t="shared" si="27"/>
        <v>0.30118910718870512</v>
      </c>
      <c r="U207" s="17">
        <v>1945708171.1600001</v>
      </c>
      <c r="V207" s="16">
        <f t="shared" si="28"/>
        <v>0.16957170805586422</v>
      </c>
      <c r="W207" s="17">
        <v>1945708171.1600001</v>
      </c>
      <c r="X207" s="1"/>
      <c r="Y207" s="1"/>
      <c r="Z207" s="1"/>
      <c r="AA207" s="1"/>
    </row>
    <row r="208" spans="1:27" ht="56.25">
      <c r="A208" s="20" t="s">
        <v>345</v>
      </c>
      <c r="B208" s="21" t="s">
        <v>331</v>
      </c>
      <c r="C208" s="21" t="s">
        <v>346</v>
      </c>
      <c r="D208" s="21" t="s">
        <v>333</v>
      </c>
      <c r="E208" s="21" t="s">
        <v>24</v>
      </c>
      <c r="F208" s="21"/>
      <c r="G208" s="21"/>
      <c r="H208" s="21"/>
      <c r="I208" s="21" t="s">
        <v>60</v>
      </c>
      <c r="J208" s="21" t="s">
        <v>27</v>
      </c>
      <c r="K208" s="22" t="s">
        <v>347</v>
      </c>
      <c r="L208" s="17">
        <v>47579400000</v>
      </c>
      <c r="M208" s="17">
        <v>0</v>
      </c>
      <c r="N208" s="17">
        <v>0</v>
      </c>
      <c r="O208" s="17">
        <v>47579400000</v>
      </c>
      <c r="P208" s="17">
        <v>0</v>
      </c>
      <c r="Q208" s="17">
        <v>46553694566.010002</v>
      </c>
      <c r="R208" s="17">
        <v>1025705433.99</v>
      </c>
      <c r="S208" s="17">
        <v>43627797464.010002</v>
      </c>
      <c r="T208" s="16">
        <f t="shared" si="27"/>
        <v>0.91694719698041594</v>
      </c>
      <c r="U208" s="17">
        <v>31088817531.220001</v>
      </c>
      <c r="V208" s="16">
        <f t="shared" si="28"/>
        <v>0.6534091966527531</v>
      </c>
      <c r="W208" s="17">
        <v>28296504136.220001</v>
      </c>
      <c r="X208" s="1"/>
      <c r="Y208" s="1"/>
      <c r="Z208" s="1"/>
      <c r="AA208" s="1"/>
    </row>
    <row r="209" spans="1:27" ht="56.25">
      <c r="A209" s="20" t="s">
        <v>345</v>
      </c>
      <c r="B209" s="21" t="s">
        <v>331</v>
      </c>
      <c r="C209" s="21" t="s">
        <v>346</v>
      </c>
      <c r="D209" s="21" t="s">
        <v>333</v>
      </c>
      <c r="E209" s="21" t="s">
        <v>24</v>
      </c>
      <c r="F209" s="21"/>
      <c r="G209" s="21"/>
      <c r="H209" s="21"/>
      <c r="I209" s="21" t="s">
        <v>60</v>
      </c>
      <c r="J209" s="21" t="s">
        <v>94</v>
      </c>
      <c r="K209" s="22" t="s">
        <v>347</v>
      </c>
      <c r="L209" s="17">
        <v>21000000000</v>
      </c>
      <c r="M209" s="17">
        <v>0</v>
      </c>
      <c r="N209" s="17">
        <v>0</v>
      </c>
      <c r="O209" s="17">
        <v>21000000000</v>
      </c>
      <c r="P209" s="17">
        <v>0</v>
      </c>
      <c r="Q209" s="17">
        <v>18960288840</v>
      </c>
      <c r="R209" s="17">
        <v>2039711160</v>
      </c>
      <c r="S209" s="17">
        <v>7846790206</v>
      </c>
      <c r="T209" s="16">
        <f t="shared" si="27"/>
        <v>0.3736566764761905</v>
      </c>
      <c r="U209" s="17">
        <v>0</v>
      </c>
      <c r="V209" s="16">
        <f t="shared" si="28"/>
        <v>0</v>
      </c>
      <c r="W209" s="17">
        <v>0</v>
      </c>
      <c r="X209" s="1"/>
      <c r="Y209" s="1"/>
      <c r="Z209" s="1"/>
      <c r="AA209" s="1"/>
    </row>
    <row r="210" spans="1:27" ht="67.5">
      <c r="A210" s="20" t="s">
        <v>348</v>
      </c>
      <c r="B210" s="21" t="s">
        <v>331</v>
      </c>
      <c r="C210" s="21" t="s">
        <v>346</v>
      </c>
      <c r="D210" s="21" t="s">
        <v>333</v>
      </c>
      <c r="E210" s="21" t="s">
        <v>88</v>
      </c>
      <c r="F210" s="21"/>
      <c r="G210" s="21"/>
      <c r="H210" s="21"/>
      <c r="I210" s="21" t="s">
        <v>144</v>
      </c>
      <c r="J210" s="21" t="s">
        <v>27</v>
      </c>
      <c r="K210" s="22" t="s">
        <v>349</v>
      </c>
      <c r="L210" s="17">
        <v>77400000</v>
      </c>
      <c r="M210" s="17">
        <v>0</v>
      </c>
      <c r="N210" s="17">
        <v>0</v>
      </c>
      <c r="O210" s="17">
        <v>77400000</v>
      </c>
      <c r="P210" s="17">
        <v>0</v>
      </c>
      <c r="Q210" s="17">
        <v>59842911</v>
      </c>
      <c r="R210" s="17">
        <v>17557089</v>
      </c>
      <c r="S210" s="17">
        <v>59842911</v>
      </c>
      <c r="T210" s="16">
        <f t="shared" si="27"/>
        <v>0.77316422480620151</v>
      </c>
      <c r="U210" s="17">
        <v>59842910.399999999</v>
      </c>
      <c r="V210" s="16">
        <f t="shared" si="28"/>
        <v>0.77316421705426353</v>
      </c>
      <c r="W210" s="17">
        <v>0</v>
      </c>
      <c r="X210" s="1"/>
      <c r="Y210" s="1"/>
      <c r="Z210" s="1"/>
      <c r="AA210" s="1"/>
    </row>
    <row r="211" spans="1:27" ht="45">
      <c r="A211" s="20" t="s">
        <v>350</v>
      </c>
      <c r="B211" s="21" t="s">
        <v>331</v>
      </c>
      <c r="C211" s="21" t="s">
        <v>346</v>
      </c>
      <c r="D211" s="21" t="s">
        <v>333</v>
      </c>
      <c r="E211" s="21" t="s">
        <v>108</v>
      </c>
      <c r="F211" s="21"/>
      <c r="G211" s="21"/>
      <c r="H211" s="21"/>
      <c r="I211" s="21" t="s">
        <v>144</v>
      </c>
      <c r="J211" s="21" t="s">
        <v>27</v>
      </c>
      <c r="K211" s="22" t="s">
        <v>351</v>
      </c>
      <c r="L211" s="17">
        <v>2225372555</v>
      </c>
      <c r="M211" s="17">
        <v>0</v>
      </c>
      <c r="N211" s="17">
        <v>0</v>
      </c>
      <c r="O211" s="17">
        <v>2225372555</v>
      </c>
      <c r="P211" s="17">
        <v>0</v>
      </c>
      <c r="Q211" s="17">
        <v>2225372555</v>
      </c>
      <c r="R211" s="17">
        <v>0</v>
      </c>
      <c r="S211" s="17">
        <v>2225372555</v>
      </c>
      <c r="T211" s="16">
        <f t="shared" si="27"/>
        <v>1</v>
      </c>
      <c r="U211" s="17">
        <v>2225372555</v>
      </c>
      <c r="V211" s="16">
        <f t="shared" si="28"/>
        <v>1</v>
      </c>
      <c r="W211" s="17">
        <v>2225372555</v>
      </c>
      <c r="X211" s="1"/>
      <c r="Y211" s="1"/>
      <c r="Z211" s="1"/>
      <c r="AA211" s="1"/>
    </row>
    <row r="212" spans="1:27" ht="45">
      <c r="A212" s="20" t="s">
        <v>350</v>
      </c>
      <c r="B212" s="21" t="s">
        <v>331</v>
      </c>
      <c r="C212" s="21" t="s">
        <v>346</v>
      </c>
      <c r="D212" s="21" t="s">
        <v>333</v>
      </c>
      <c r="E212" s="21" t="s">
        <v>108</v>
      </c>
      <c r="F212" s="21"/>
      <c r="G212" s="21"/>
      <c r="H212" s="21"/>
      <c r="I212" s="21" t="s">
        <v>60</v>
      </c>
      <c r="J212" s="21" t="s">
        <v>27</v>
      </c>
      <c r="K212" s="22" t="s">
        <v>351</v>
      </c>
      <c r="L212" s="17">
        <v>3681950000</v>
      </c>
      <c r="M212" s="17">
        <v>2100000000</v>
      </c>
      <c r="N212" s="17">
        <v>0</v>
      </c>
      <c r="O212" s="17">
        <v>5781950000</v>
      </c>
      <c r="P212" s="17">
        <v>0</v>
      </c>
      <c r="Q212" s="17">
        <v>3681950000</v>
      </c>
      <c r="R212" s="17">
        <v>2100000000</v>
      </c>
      <c r="S212" s="17">
        <v>3681950000</v>
      </c>
      <c r="T212" s="16">
        <f t="shared" si="27"/>
        <v>0.63680073331661469</v>
      </c>
      <c r="U212" s="17">
        <v>3681950000</v>
      </c>
      <c r="V212" s="16">
        <f t="shared" si="28"/>
        <v>0.63680073331661469</v>
      </c>
      <c r="W212" s="17">
        <v>3681950000</v>
      </c>
      <c r="X212" s="1"/>
      <c r="Y212" s="1"/>
      <c r="Z212" s="1"/>
      <c r="AA212" s="1"/>
    </row>
    <row r="213" spans="1:27" ht="78.75">
      <c r="A213" s="20" t="s">
        <v>352</v>
      </c>
      <c r="B213" s="21" t="s">
        <v>331</v>
      </c>
      <c r="C213" s="21" t="s">
        <v>346</v>
      </c>
      <c r="D213" s="21" t="s">
        <v>333</v>
      </c>
      <c r="E213" s="21" t="s">
        <v>43</v>
      </c>
      <c r="F213" s="21"/>
      <c r="G213" s="21"/>
      <c r="H213" s="21"/>
      <c r="I213" s="21" t="s">
        <v>144</v>
      </c>
      <c r="J213" s="21" t="s">
        <v>27</v>
      </c>
      <c r="K213" s="22" t="s">
        <v>353</v>
      </c>
      <c r="L213" s="17">
        <v>2913653255</v>
      </c>
      <c r="M213" s="17">
        <v>0</v>
      </c>
      <c r="N213" s="17">
        <v>0</v>
      </c>
      <c r="O213" s="17">
        <v>2913653255</v>
      </c>
      <c r="P213" s="17">
        <v>0</v>
      </c>
      <c r="Q213" s="17">
        <v>2910211556</v>
      </c>
      <c r="R213" s="17">
        <v>3441699</v>
      </c>
      <c r="S213" s="17">
        <v>2896211556</v>
      </c>
      <c r="T213" s="16">
        <f t="shared" si="27"/>
        <v>0.99401380415803797</v>
      </c>
      <c r="U213" s="17">
        <v>1861993489.75</v>
      </c>
      <c r="V213" s="16">
        <f t="shared" si="28"/>
        <v>0.63905802330964057</v>
      </c>
      <c r="W213" s="17">
        <v>1858393489.75</v>
      </c>
      <c r="X213" s="1"/>
      <c r="Y213" s="1"/>
      <c r="Z213" s="1"/>
      <c r="AA213" s="1"/>
    </row>
    <row r="214" spans="1:27" ht="78.75">
      <c r="A214" s="20" t="s">
        <v>352</v>
      </c>
      <c r="B214" s="21" t="s">
        <v>331</v>
      </c>
      <c r="C214" s="21" t="s">
        <v>346</v>
      </c>
      <c r="D214" s="21" t="s">
        <v>333</v>
      </c>
      <c r="E214" s="21" t="s">
        <v>43</v>
      </c>
      <c r="F214" s="21"/>
      <c r="G214" s="21"/>
      <c r="H214" s="21"/>
      <c r="I214" s="21" t="s">
        <v>60</v>
      </c>
      <c r="J214" s="21" t="s">
        <v>27</v>
      </c>
      <c r="K214" s="22" t="s">
        <v>353</v>
      </c>
      <c r="L214" s="17">
        <v>1000000000</v>
      </c>
      <c r="M214" s="17">
        <v>0</v>
      </c>
      <c r="N214" s="17">
        <v>0</v>
      </c>
      <c r="O214" s="17">
        <v>1000000000</v>
      </c>
      <c r="P214" s="17">
        <v>0</v>
      </c>
      <c r="Q214" s="17">
        <v>950919199</v>
      </c>
      <c r="R214" s="17">
        <v>49080801</v>
      </c>
      <c r="S214" s="17">
        <v>847450460</v>
      </c>
      <c r="T214" s="16">
        <f t="shared" si="27"/>
        <v>0.84745046000000002</v>
      </c>
      <c r="U214" s="17">
        <v>0</v>
      </c>
      <c r="V214" s="16">
        <f t="shared" si="28"/>
        <v>0</v>
      </c>
      <c r="W214" s="17">
        <v>0</v>
      </c>
      <c r="X214" s="1"/>
      <c r="Y214" s="1"/>
      <c r="Z214" s="1"/>
      <c r="AA214" s="1"/>
    </row>
    <row r="215" spans="1:27" ht="78.75">
      <c r="A215" s="20" t="s">
        <v>352</v>
      </c>
      <c r="B215" s="21" t="s">
        <v>331</v>
      </c>
      <c r="C215" s="21" t="s">
        <v>346</v>
      </c>
      <c r="D215" s="21" t="s">
        <v>333</v>
      </c>
      <c r="E215" s="21" t="s">
        <v>43</v>
      </c>
      <c r="F215" s="21"/>
      <c r="G215" s="21"/>
      <c r="H215" s="21"/>
      <c r="I215" s="21" t="s">
        <v>60</v>
      </c>
      <c r="J215" s="21" t="s">
        <v>94</v>
      </c>
      <c r="K215" s="22" t="s">
        <v>353</v>
      </c>
      <c r="L215" s="17">
        <v>1000000000</v>
      </c>
      <c r="M215" s="17">
        <v>0</v>
      </c>
      <c r="N215" s="17">
        <v>0</v>
      </c>
      <c r="O215" s="17">
        <v>1000000000</v>
      </c>
      <c r="P215" s="17">
        <v>0</v>
      </c>
      <c r="Q215" s="17">
        <v>1000000000</v>
      </c>
      <c r="R215" s="17">
        <v>0</v>
      </c>
      <c r="S215" s="17">
        <v>862466739</v>
      </c>
      <c r="T215" s="16">
        <f t="shared" si="27"/>
        <v>0.86246673900000004</v>
      </c>
      <c r="U215" s="17">
        <v>0</v>
      </c>
      <c r="V215" s="16">
        <f t="shared" si="28"/>
        <v>0</v>
      </c>
      <c r="W215" s="17">
        <v>0</v>
      </c>
      <c r="X215" s="1"/>
      <c r="Y215" s="1"/>
      <c r="Z215" s="1"/>
      <c r="AA215" s="1"/>
    </row>
    <row r="216" spans="1:27" ht="56.25">
      <c r="A216" s="20" t="s">
        <v>354</v>
      </c>
      <c r="B216" s="21" t="s">
        <v>331</v>
      </c>
      <c r="C216" s="21" t="s">
        <v>346</v>
      </c>
      <c r="D216" s="21" t="s">
        <v>333</v>
      </c>
      <c r="E216" s="21" t="s">
        <v>117</v>
      </c>
      <c r="F216" s="21"/>
      <c r="G216" s="21"/>
      <c r="H216" s="21"/>
      <c r="I216" s="21" t="s">
        <v>144</v>
      </c>
      <c r="J216" s="21" t="s">
        <v>27</v>
      </c>
      <c r="K216" s="22" t="s">
        <v>355</v>
      </c>
      <c r="L216" s="17">
        <v>1000000000</v>
      </c>
      <c r="M216" s="17">
        <v>0</v>
      </c>
      <c r="N216" s="17">
        <v>0</v>
      </c>
      <c r="O216" s="17">
        <v>1000000000</v>
      </c>
      <c r="P216" s="17">
        <v>0</v>
      </c>
      <c r="Q216" s="17">
        <v>1000000000</v>
      </c>
      <c r="R216" s="17">
        <v>0</v>
      </c>
      <c r="S216" s="17">
        <v>1000000000</v>
      </c>
      <c r="T216" s="16">
        <f t="shared" si="27"/>
        <v>1</v>
      </c>
      <c r="U216" s="17">
        <v>999903735.48000002</v>
      </c>
      <c r="V216" s="16">
        <f t="shared" si="28"/>
        <v>0.99990373548</v>
      </c>
      <c r="W216" s="17">
        <v>999903735.48000002</v>
      </c>
      <c r="X216" s="1"/>
      <c r="Y216" s="1"/>
      <c r="Z216" s="1"/>
      <c r="AA216" s="1"/>
    </row>
    <row r="217" spans="1:27" ht="56.25">
      <c r="A217" s="20" t="s">
        <v>354</v>
      </c>
      <c r="B217" s="21" t="s">
        <v>331</v>
      </c>
      <c r="C217" s="21" t="s">
        <v>346</v>
      </c>
      <c r="D217" s="21" t="s">
        <v>333</v>
      </c>
      <c r="E217" s="21" t="s">
        <v>117</v>
      </c>
      <c r="F217" s="21"/>
      <c r="G217" s="21"/>
      <c r="H217" s="21"/>
      <c r="I217" s="21" t="s">
        <v>60</v>
      </c>
      <c r="J217" s="21" t="s">
        <v>27</v>
      </c>
      <c r="K217" s="22" t="s">
        <v>355</v>
      </c>
      <c r="L217" s="17">
        <v>5500000000</v>
      </c>
      <c r="M217" s="17">
        <v>8900000000</v>
      </c>
      <c r="N217" s="17">
        <v>2400000000</v>
      </c>
      <c r="O217" s="17">
        <v>12000000000</v>
      </c>
      <c r="P217" s="17">
        <v>0</v>
      </c>
      <c r="Q217" s="17">
        <v>9329654520.5200005</v>
      </c>
      <c r="R217" s="17">
        <v>2670345479.48</v>
      </c>
      <c r="S217" s="17">
        <v>7550754386.5200005</v>
      </c>
      <c r="T217" s="16">
        <f t="shared" si="27"/>
        <v>0.62922953221</v>
      </c>
      <c r="U217" s="17">
        <v>2376223190.52</v>
      </c>
      <c r="V217" s="16">
        <f t="shared" si="28"/>
        <v>0.19801859921000001</v>
      </c>
      <c r="W217" s="17">
        <v>2292394856.52</v>
      </c>
      <c r="X217" s="1"/>
      <c r="Y217" s="1"/>
      <c r="Z217" s="1"/>
      <c r="AA217" s="1"/>
    </row>
    <row r="218" spans="1:27" ht="56.25">
      <c r="A218" s="20" t="s">
        <v>354</v>
      </c>
      <c r="B218" s="21" t="s">
        <v>331</v>
      </c>
      <c r="C218" s="21" t="s">
        <v>346</v>
      </c>
      <c r="D218" s="21" t="s">
        <v>333</v>
      </c>
      <c r="E218" s="21" t="s">
        <v>117</v>
      </c>
      <c r="F218" s="21"/>
      <c r="G218" s="21"/>
      <c r="H218" s="21"/>
      <c r="I218" s="21" t="s">
        <v>60</v>
      </c>
      <c r="J218" s="21" t="s">
        <v>94</v>
      </c>
      <c r="K218" s="22" t="s">
        <v>355</v>
      </c>
      <c r="L218" s="17">
        <v>3000000000</v>
      </c>
      <c r="M218" s="17">
        <v>0</v>
      </c>
      <c r="N218" s="17">
        <v>0</v>
      </c>
      <c r="O218" s="17">
        <v>3000000000</v>
      </c>
      <c r="P218" s="17">
        <v>0</v>
      </c>
      <c r="Q218" s="17">
        <v>2936244230</v>
      </c>
      <c r="R218" s="17">
        <v>63755770</v>
      </c>
      <c r="S218" s="17">
        <v>0</v>
      </c>
      <c r="T218" s="16">
        <f t="shared" si="27"/>
        <v>0</v>
      </c>
      <c r="U218" s="17">
        <v>0</v>
      </c>
      <c r="V218" s="16">
        <f t="shared" si="28"/>
        <v>0</v>
      </c>
      <c r="W218" s="17">
        <v>0</v>
      </c>
      <c r="X218" s="1"/>
      <c r="Y218" s="1"/>
      <c r="Z218" s="1"/>
      <c r="AA218" s="1"/>
    </row>
    <row r="219" spans="1:27" ht="33.75">
      <c r="A219" s="20" t="s">
        <v>356</v>
      </c>
      <c r="B219" s="21" t="s">
        <v>331</v>
      </c>
      <c r="C219" s="21" t="s">
        <v>346</v>
      </c>
      <c r="D219" s="21" t="s">
        <v>333</v>
      </c>
      <c r="E219" s="21" t="s">
        <v>54</v>
      </c>
      <c r="F219" s="21" t="s">
        <v>0</v>
      </c>
      <c r="G219" s="21" t="s">
        <v>0</v>
      </c>
      <c r="H219" s="21" t="s">
        <v>0</v>
      </c>
      <c r="I219" s="21" t="s">
        <v>60</v>
      </c>
      <c r="J219" s="21" t="s">
        <v>27</v>
      </c>
      <c r="K219" s="22" t="s">
        <v>357</v>
      </c>
      <c r="L219" s="17">
        <v>0</v>
      </c>
      <c r="M219" s="17">
        <v>300000000</v>
      </c>
      <c r="N219" s="17">
        <v>0</v>
      </c>
      <c r="O219" s="17">
        <v>300000000</v>
      </c>
      <c r="P219" s="17">
        <v>0</v>
      </c>
      <c r="Q219" s="17">
        <v>0</v>
      </c>
      <c r="R219" s="17">
        <v>300000000</v>
      </c>
      <c r="S219" s="17">
        <v>0</v>
      </c>
      <c r="T219" s="16">
        <f t="shared" si="27"/>
        <v>0</v>
      </c>
      <c r="U219" s="17">
        <v>0</v>
      </c>
      <c r="V219" s="16">
        <f t="shared" si="28"/>
        <v>0</v>
      </c>
      <c r="W219" s="17">
        <v>0</v>
      </c>
      <c r="X219" s="1"/>
      <c r="Y219" s="1"/>
      <c r="Z219" s="1"/>
      <c r="AA219" s="1"/>
    </row>
    <row r="220" spans="1:27" ht="24.95" customHeight="1">
      <c r="A220" s="29" t="s">
        <v>408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10">
        <f>SUM(L199:L219)</f>
        <v>126553230810</v>
      </c>
      <c r="M220" s="10">
        <f t="shared" ref="M220:W220" si="29">SUM(M199:M219)</f>
        <v>21405500000</v>
      </c>
      <c r="N220" s="10">
        <f t="shared" si="29"/>
        <v>3605500000</v>
      </c>
      <c r="O220" s="10">
        <f t="shared" si="29"/>
        <v>144353230810</v>
      </c>
      <c r="P220" s="10">
        <f t="shared" si="29"/>
        <v>7835750000</v>
      </c>
      <c r="Q220" s="10">
        <f t="shared" si="29"/>
        <v>123107952210.46001</v>
      </c>
      <c r="R220" s="10">
        <f t="shared" si="29"/>
        <v>13409528599.539999</v>
      </c>
      <c r="S220" s="10">
        <f t="shared" si="29"/>
        <v>95223868563.460007</v>
      </c>
      <c r="T220" s="19">
        <f t="shared" si="27"/>
        <v>0.65965872761653088</v>
      </c>
      <c r="U220" s="10">
        <f t="shared" si="29"/>
        <v>54289494622.870003</v>
      </c>
      <c r="V220" s="19">
        <f t="shared" si="28"/>
        <v>0.37608783896445441</v>
      </c>
      <c r="W220" s="10">
        <f t="shared" si="29"/>
        <v>51180935113.970001</v>
      </c>
      <c r="X220" s="1"/>
      <c r="Y220" s="1"/>
      <c r="Z220" s="1"/>
      <c r="AA220" s="1"/>
    </row>
    <row r="221" spans="1:27" ht="24.95" customHeight="1">
      <c r="A221" s="29" t="s">
        <v>409</v>
      </c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10">
        <f>+L220+L198</f>
        <v>2975182779480</v>
      </c>
      <c r="M221" s="10">
        <f t="shared" ref="M221:W221" si="30">+M220+M198</f>
        <v>464188783710</v>
      </c>
      <c r="N221" s="10">
        <f t="shared" si="30"/>
        <v>220187825114</v>
      </c>
      <c r="O221" s="10">
        <f t="shared" si="30"/>
        <v>3219183738076</v>
      </c>
      <c r="P221" s="10">
        <f t="shared" si="30"/>
        <v>9649120956</v>
      </c>
      <c r="Q221" s="10">
        <f t="shared" si="30"/>
        <v>2658749865333.71</v>
      </c>
      <c r="R221" s="10">
        <f t="shared" si="30"/>
        <v>550784751786.29004</v>
      </c>
      <c r="S221" s="10">
        <f t="shared" si="30"/>
        <v>2622779821044.75</v>
      </c>
      <c r="T221" s="19">
        <f t="shared" si="27"/>
        <v>0.81473442786844441</v>
      </c>
      <c r="U221" s="10">
        <f t="shared" si="30"/>
        <v>2519879692320.27</v>
      </c>
      <c r="V221" s="19">
        <f t="shared" si="28"/>
        <v>0.78276976319044123</v>
      </c>
      <c r="W221" s="10">
        <f t="shared" si="30"/>
        <v>2498002233562.0601</v>
      </c>
      <c r="X221" s="1"/>
      <c r="Y221" s="1"/>
      <c r="Z221" s="1"/>
      <c r="AA221" s="1"/>
    </row>
    <row r="222" spans="1:27">
      <c r="A222" s="26" t="s">
        <v>410</v>
      </c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13"/>
      <c r="M222" s="13"/>
      <c r="N222" s="13"/>
      <c r="O222" s="14"/>
      <c r="P222" s="14"/>
      <c r="Q222" s="14"/>
      <c r="R222" s="14"/>
      <c r="S222" s="14"/>
      <c r="T222" s="14"/>
      <c r="U222" s="14"/>
      <c r="V222" s="14"/>
      <c r="W222" s="14"/>
      <c r="X222" s="1"/>
      <c r="Y222" s="1"/>
      <c r="Z222" s="1"/>
      <c r="AA222" s="1"/>
    </row>
    <row r="223" spans="1:27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12"/>
      <c r="M223" s="12"/>
      <c r="N223" s="12"/>
      <c r="O223" s="14"/>
      <c r="P223" s="14"/>
      <c r="Q223" s="14"/>
      <c r="R223" s="14"/>
      <c r="S223" s="14"/>
      <c r="T223" s="14"/>
      <c r="U223" s="14"/>
      <c r="V223" s="14"/>
      <c r="W223" s="14"/>
      <c r="X223" s="1"/>
      <c r="Y223" s="1"/>
      <c r="Z223" s="1"/>
      <c r="AA223" s="1"/>
    </row>
    <row r="224" spans="1:27">
      <c r="A224" s="25"/>
      <c r="B224" s="25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  <c r="Z224" s="25"/>
      <c r="AA224" s="25"/>
    </row>
    <row r="225" spans="1:27">
      <c r="A225" s="25"/>
      <c r="B225" s="25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  <c r="Z225" s="25"/>
      <c r="AA225" s="25"/>
    </row>
    <row r="226" spans="1:27">
      <c r="A226" s="25"/>
      <c r="B226" s="25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  <c r="Z226" s="25"/>
      <c r="AA226" s="25"/>
    </row>
    <row r="227" spans="1:27">
      <c r="A227" s="25"/>
      <c r="B227" s="25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  <c r="Z227" s="25"/>
      <c r="AA227" s="25"/>
    </row>
    <row r="228" spans="1:27" s="25" customFormat="1"/>
    <row r="229" spans="1:27" s="25" customFormat="1" ht="0" hidden="1" customHeight="1"/>
    <row r="230" spans="1:27" s="25" customFormat="1"/>
    <row r="231" spans="1:27" s="25" customFormat="1"/>
    <row r="232" spans="1:27" s="25" customFormat="1"/>
    <row r="233" spans="1:27" s="25" customFormat="1"/>
    <row r="234" spans="1:27" s="25" customFormat="1"/>
    <row r="235" spans="1:27" s="25" customFormat="1"/>
    <row r="236" spans="1:27" s="25" customFormat="1"/>
    <row r="237" spans="1:27" s="25" customFormat="1"/>
    <row r="238" spans="1:27" s="25" customFormat="1"/>
    <row r="239" spans="1:27" s="25" customFormat="1"/>
    <row r="240" spans="1:27">
      <c r="A240" s="25"/>
      <c r="B240" s="25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  <c r="Z240" s="25"/>
      <c r="AA240" s="25"/>
    </row>
    <row r="241" spans="1:27">
      <c r="A241" s="25"/>
      <c r="B241" s="25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  <c r="N241" s="25"/>
      <c r="O241" s="25"/>
      <c r="P241" s="25"/>
      <c r="Q241" s="25"/>
      <c r="R241" s="25"/>
      <c r="S241" s="25"/>
      <c r="T241" s="25"/>
      <c r="U241" s="25"/>
      <c r="V241" s="25"/>
      <c r="W241" s="25"/>
      <c r="X241" s="25"/>
      <c r="Y241" s="25"/>
      <c r="Z241" s="25"/>
      <c r="AA241" s="25"/>
    </row>
    <row r="242" spans="1:27">
      <c r="A242" s="25"/>
      <c r="B242" s="25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  <c r="N242" s="25"/>
      <c r="O242" s="25"/>
      <c r="P242" s="25"/>
      <c r="Q242" s="25"/>
      <c r="R242" s="25"/>
      <c r="S242" s="25"/>
      <c r="T242" s="25"/>
      <c r="U242" s="25"/>
      <c r="V242" s="25"/>
      <c r="W242" s="25"/>
      <c r="X242" s="25"/>
      <c r="Y242" s="25"/>
      <c r="Z242" s="25"/>
      <c r="AA242" s="25"/>
    </row>
    <row r="243" spans="1:27">
      <c r="A243" s="25"/>
      <c r="B243" s="25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  <c r="N243" s="25"/>
      <c r="O243" s="25"/>
      <c r="P243" s="25"/>
      <c r="Q243" s="25"/>
      <c r="R243" s="25"/>
      <c r="S243" s="25"/>
      <c r="T243" s="25"/>
      <c r="U243" s="25"/>
      <c r="V243" s="25"/>
      <c r="W243" s="25"/>
      <c r="X243" s="25"/>
      <c r="Y243" s="25"/>
      <c r="Z243" s="25"/>
      <c r="AA243" s="25"/>
    </row>
    <row r="244" spans="1:27">
      <c r="A244" s="25"/>
      <c r="B244" s="25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  <c r="N244" s="25"/>
      <c r="O244" s="25"/>
      <c r="P244" s="25"/>
      <c r="Q244" s="25"/>
      <c r="R244" s="25"/>
      <c r="S244" s="25"/>
      <c r="T244" s="25"/>
      <c r="U244" s="25"/>
      <c r="V244" s="25"/>
      <c r="W244" s="25"/>
      <c r="X244" s="25"/>
      <c r="Y244" s="25"/>
      <c r="Z244" s="25"/>
      <c r="AA244" s="25"/>
    </row>
    <row r="245" spans="1:27">
      <c r="A245" s="25"/>
      <c r="B245" s="25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  <c r="N245" s="25"/>
      <c r="O245" s="25"/>
      <c r="P245" s="25"/>
      <c r="Q245" s="25"/>
      <c r="R245" s="25"/>
      <c r="S245" s="25"/>
      <c r="T245" s="25"/>
      <c r="U245" s="25"/>
      <c r="V245" s="25"/>
      <c r="W245" s="25"/>
      <c r="X245" s="25"/>
      <c r="Y245" s="25"/>
      <c r="Z245" s="25"/>
      <c r="AA245" s="25"/>
    </row>
    <row r="246" spans="1:27">
      <c r="A246" s="25"/>
      <c r="B246" s="25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  <c r="N246" s="25"/>
      <c r="O246" s="25"/>
      <c r="P246" s="25"/>
      <c r="Q246" s="25"/>
      <c r="R246" s="25"/>
      <c r="S246" s="25"/>
      <c r="T246" s="25"/>
      <c r="U246" s="25"/>
      <c r="V246" s="25"/>
      <c r="W246" s="25"/>
      <c r="X246" s="25"/>
      <c r="Y246" s="25"/>
      <c r="Z246" s="25"/>
      <c r="AA246" s="25"/>
    </row>
    <row r="247" spans="1:27">
      <c r="A247" s="25"/>
      <c r="B247" s="25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  <c r="N247" s="25"/>
      <c r="O247" s="25"/>
      <c r="P247" s="25"/>
      <c r="Q247" s="25"/>
      <c r="R247" s="25"/>
      <c r="S247" s="25"/>
      <c r="T247" s="25"/>
      <c r="U247" s="25"/>
      <c r="V247" s="25"/>
      <c r="W247" s="25"/>
      <c r="X247" s="25"/>
      <c r="Y247" s="25"/>
      <c r="Z247" s="25"/>
      <c r="AA247" s="25"/>
    </row>
    <row r="248" spans="1:27">
      <c r="A248" s="25"/>
      <c r="B248" s="25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  <c r="N248" s="25"/>
      <c r="O248" s="25"/>
      <c r="P248" s="25"/>
      <c r="Q248" s="25"/>
      <c r="R248" s="25"/>
      <c r="S248" s="25"/>
      <c r="T248" s="25"/>
      <c r="U248" s="25"/>
      <c r="V248" s="25"/>
      <c r="W248" s="25"/>
      <c r="X248" s="25"/>
      <c r="Y248" s="25"/>
      <c r="Z248" s="25"/>
      <c r="AA248" s="25"/>
    </row>
    <row r="249" spans="1:27">
      <c r="A249" s="25"/>
      <c r="B249" s="25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  <c r="N249" s="25"/>
      <c r="O249" s="25"/>
      <c r="P249" s="25"/>
      <c r="Q249" s="25"/>
      <c r="R249" s="25"/>
      <c r="S249" s="25"/>
      <c r="T249" s="25"/>
      <c r="U249" s="25"/>
      <c r="V249" s="25"/>
      <c r="W249" s="25"/>
      <c r="X249" s="25"/>
      <c r="Y249" s="25"/>
      <c r="Z249" s="25"/>
      <c r="AA249" s="25"/>
    </row>
    <row r="250" spans="1:27">
      <c r="A250" s="25"/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  <c r="O250" s="25"/>
      <c r="P250" s="25"/>
      <c r="Q250" s="25"/>
      <c r="R250" s="25"/>
      <c r="S250" s="25"/>
      <c r="T250" s="25"/>
      <c r="U250" s="25"/>
      <c r="V250" s="25"/>
      <c r="W250" s="25"/>
      <c r="X250" s="25"/>
      <c r="Y250" s="25"/>
      <c r="Z250" s="25"/>
      <c r="AA250" s="25"/>
    </row>
    <row r="251" spans="1:27">
      <c r="A251" s="25"/>
      <c r="B251" s="25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  <c r="N251" s="25"/>
      <c r="O251" s="25"/>
      <c r="P251" s="25"/>
      <c r="Q251" s="25"/>
      <c r="R251" s="25"/>
      <c r="S251" s="25"/>
      <c r="T251" s="25"/>
      <c r="U251" s="25"/>
      <c r="V251" s="25"/>
      <c r="W251" s="25"/>
      <c r="X251" s="25"/>
      <c r="Y251" s="25"/>
      <c r="Z251" s="25"/>
      <c r="AA251" s="25"/>
    </row>
    <row r="252" spans="1:27">
      <c r="A252" s="25"/>
      <c r="B252" s="25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  <c r="N252" s="25"/>
      <c r="O252" s="25"/>
      <c r="P252" s="25"/>
      <c r="Q252" s="25"/>
      <c r="R252" s="25"/>
      <c r="S252" s="25"/>
      <c r="T252" s="25"/>
      <c r="U252" s="25"/>
      <c r="V252" s="25"/>
      <c r="W252" s="25"/>
      <c r="X252" s="25"/>
      <c r="Y252" s="25"/>
      <c r="Z252" s="25"/>
      <c r="AA252" s="25"/>
    </row>
    <row r="253" spans="1:27">
      <c r="A253" s="25"/>
      <c r="B253" s="25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  <c r="N253" s="25"/>
      <c r="O253" s="25"/>
      <c r="P253" s="25"/>
      <c r="Q253" s="25"/>
      <c r="R253" s="25"/>
      <c r="S253" s="25"/>
      <c r="T253" s="25"/>
      <c r="U253" s="25"/>
      <c r="V253" s="25"/>
      <c r="W253" s="25"/>
      <c r="X253" s="25"/>
      <c r="Y253" s="25"/>
      <c r="Z253" s="25"/>
      <c r="AA253" s="25"/>
    </row>
    <row r="254" spans="1:27">
      <c r="A254" s="25"/>
      <c r="B254" s="25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  <c r="N254" s="25"/>
      <c r="O254" s="25"/>
      <c r="P254" s="25"/>
      <c r="Q254" s="25"/>
      <c r="R254" s="25"/>
      <c r="S254" s="25"/>
      <c r="T254" s="25"/>
      <c r="U254" s="25"/>
      <c r="V254" s="25"/>
      <c r="W254" s="25"/>
      <c r="X254" s="25"/>
      <c r="Y254" s="25"/>
      <c r="Z254" s="25"/>
      <c r="AA254" s="25"/>
    </row>
    <row r="255" spans="1:27">
      <c r="A255" s="25"/>
      <c r="B255" s="25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  <c r="N255" s="25"/>
      <c r="O255" s="25"/>
      <c r="P255" s="25"/>
      <c r="Q255" s="25"/>
      <c r="R255" s="25"/>
      <c r="S255" s="25"/>
      <c r="T255" s="25"/>
      <c r="U255" s="25"/>
      <c r="V255" s="25"/>
      <c r="W255" s="25"/>
      <c r="X255" s="25"/>
      <c r="Y255" s="25"/>
      <c r="Z255" s="25"/>
      <c r="AA255" s="25"/>
    </row>
    <row r="256" spans="1:27">
      <c r="A256" s="25"/>
      <c r="B256" s="25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  <c r="N256" s="25"/>
      <c r="O256" s="25"/>
      <c r="P256" s="25"/>
      <c r="Q256" s="25"/>
      <c r="R256" s="25"/>
      <c r="S256" s="25"/>
      <c r="T256" s="25"/>
      <c r="U256" s="25"/>
      <c r="V256" s="25"/>
      <c r="W256" s="25"/>
      <c r="X256" s="25"/>
      <c r="Y256" s="25"/>
      <c r="Z256" s="25"/>
      <c r="AA256" s="25"/>
    </row>
    <row r="257" spans="1:27">
      <c r="A257" s="25"/>
      <c r="B257" s="25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  <c r="N257" s="25"/>
      <c r="O257" s="25"/>
      <c r="P257" s="25"/>
      <c r="Q257" s="25"/>
      <c r="R257" s="25"/>
      <c r="S257" s="25"/>
      <c r="T257" s="25"/>
      <c r="U257" s="25"/>
      <c r="V257" s="25"/>
      <c r="W257" s="25"/>
      <c r="X257" s="25"/>
      <c r="Y257" s="25"/>
      <c r="Z257" s="25"/>
      <c r="AA257" s="25"/>
    </row>
    <row r="258" spans="1:27">
      <c r="A258" s="25"/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  <c r="O258" s="25"/>
      <c r="P258" s="25"/>
      <c r="Q258" s="25"/>
      <c r="R258" s="25"/>
      <c r="S258" s="25"/>
      <c r="T258" s="25"/>
      <c r="U258" s="25"/>
      <c r="V258" s="25"/>
      <c r="W258" s="25"/>
      <c r="X258" s="25"/>
      <c r="Y258" s="25"/>
      <c r="Z258" s="25"/>
      <c r="AA258" s="25"/>
    </row>
    <row r="259" spans="1:27">
      <c r="A259" s="25"/>
      <c r="B259" s="25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  <c r="N259" s="25"/>
      <c r="O259" s="25"/>
      <c r="P259" s="25"/>
      <c r="Q259" s="25"/>
      <c r="R259" s="25"/>
      <c r="S259" s="25"/>
      <c r="T259" s="25"/>
      <c r="U259" s="25"/>
      <c r="V259" s="25"/>
      <c r="W259" s="25"/>
      <c r="X259" s="25"/>
      <c r="Y259" s="25"/>
      <c r="Z259" s="25"/>
      <c r="AA259" s="25"/>
    </row>
    <row r="260" spans="1:27">
      <c r="A260" s="25"/>
      <c r="B260" s="25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  <c r="S260" s="25"/>
      <c r="T260" s="25"/>
      <c r="U260" s="25"/>
      <c r="V260" s="25"/>
      <c r="W260" s="25"/>
      <c r="X260" s="25"/>
      <c r="Y260" s="25"/>
      <c r="Z260" s="25"/>
      <c r="AA260" s="25"/>
    </row>
    <row r="261" spans="1:27">
      <c r="A261" s="25"/>
      <c r="B261" s="25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  <c r="N261" s="25"/>
      <c r="O261" s="25"/>
      <c r="P261" s="25"/>
      <c r="Q261" s="25"/>
      <c r="R261" s="25"/>
      <c r="S261" s="25"/>
      <c r="T261" s="25"/>
      <c r="U261" s="25"/>
      <c r="V261" s="25"/>
      <c r="W261" s="25"/>
      <c r="X261" s="25"/>
      <c r="Y261" s="25"/>
      <c r="Z261" s="25"/>
      <c r="AA261" s="25"/>
    </row>
    <row r="262" spans="1:27">
      <c r="A262" s="25"/>
      <c r="B262" s="25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  <c r="N262" s="25"/>
      <c r="O262" s="25"/>
      <c r="P262" s="25"/>
      <c r="Q262" s="25"/>
      <c r="R262" s="25"/>
      <c r="S262" s="25"/>
      <c r="T262" s="25"/>
      <c r="U262" s="25"/>
      <c r="V262" s="25"/>
      <c r="W262" s="25"/>
      <c r="X262" s="25"/>
      <c r="Y262" s="25"/>
      <c r="Z262" s="25"/>
      <c r="AA262" s="25"/>
    </row>
    <row r="263" spans="1:27">
      <c r="A263" s="25"/>
      <c r="B263" s="25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  <c r="N263" s="25"/>
      <c r="O263" s="25"/>
      <c r="P263" s="25"/>
      <c r="Q263" s="25"/>
      <c r="R263" s="25"/>
      <c r="S263" s="25"/>
      <c r="T263" s="25"/>
      <c r="U263" s="25"/>
      <c r="V263" s="25"/>
      <c r="W263" s="25"/>
      <c r="X263" s="25"/>
      <c r="Y263" s="25"/>
      <c r="Z263" s="25"/>
      <c r="AA263" s="25"/>
    </row>
    <row r="264" spans="1:27">
      <c r="A264" s="25"/>
      <c r="B264" s="25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  <c r="N264" s="25"/>
      <c r="O264" s="25"/>
      <c r="P264" s="25"/>
      <c r="Q264" s="25"/>
      <c r="R264" s="25"/>
      <c r="S264" s="25"/>
      <c r="T264" s="25"/>
      <c r="U264" s="25"/>
      <c r="V264" s="25"/>
      <c r="W264" s="25"/>
      <c r="X264" s="25"/>
      <c r="Y264" s="25"/>
      <c r="Z264" s="25"/>
      <c r="AA264" s="25"/>
    </row>
    <row r="265" spans="1:27">
      <c r="A265" s="25"/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  <c r="O265" s="25"/>
      <c r="P265" s="25"/>
      <c r="Q265" s="25"/>
      <c r="R265" s="25"/>
      <c r="S265" s="25"/>
      <c r="T265" s="25"/>
      <c r="U265" s="25"/>
      <c r="V265" s="25"/>
      <c r="W265" s="25"/>
      <c r="X265" s="25"/>
      <c r="Y265" s="25"/>
      <c r="Z265" s="25"/>
      <c r="AA265" s="25"/>
    </row>
    <row r="266" spans="1:27">
      <c r="A266" s="25"/>
      <c r="B266" s="25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5"/>
      <c r="Q266" s="25"/>
      <c r="R266" s="25"/>
      <c r="S266" s="25"/>
      <c r="T266" s="25"/>
      <c r="U266" s="25"/>
      <c r="V266" s="25"/>
      <c r="W266" s="25"/>
      <c r="X266" s="25"/>
      <c r="Y266" s="25"/>
      <c r="Z266" s="25"/>
      <c r="AA266" s="25"/>
    </row>
    <row r="267" spans="1:27">
      <c r="A267" s="25"/>
      <c r="B267" s="25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5"/>
      <c r="Q267" s="25"/>
      <c r="R267" s="25"/>
      <c r="S267" s="25"/>
      <c r="T267" s="25"/>
      <c r="U267" s="25"/>
      <c r="V267" s="25"/>
      <c r="W267" s="25"/>
      <c r="X267" s="25"/>
      <c r="Y267" s="25"/>
      <c r="Z267" s="25"/>
      <c r="AA267" s="25"/>
    </row>
    <row r="268" spans="1:27">
      <c r="A268" s="25"/>
      <c r="B268" s="25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  <c r="N268" s="25"/>
      <c r="O268" s="25"/>
      <c r="P268" s="25"/>
      <c r="Q268" s="25"/>
      <c r="R268" s="25"/>
      <c r="S268" s="25"/>
      <c r="T268" s="25"/>
      <c r="U268" s="25"/>
      <c r="V268" s="25"/>
      <c r="W268" s="25"/>
      <c r="X268" s="25"/>
      <c r="Y268" s="25"/>
      <c r="Z268" s="25"/>
      <c r="AA268" s="25"/>
    </row>
    <row r="269" spans="1:27">
      <c r="A269" s="25"/>
      <c r="B269" s="25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  <c r="N269" s="25"/>
      <c r="O269" s="25"/>
      <c r="P269" s="25"/>
      <c r="Q269" s="25"/>
      <c r="R269" s="25"/>
      <c r="S269" s="25"/>
      <c r="T269" s="25"/>
      <c r="U269" s="25"/>
      <c r="V269" s="25"/>
      <c r="W269" s="25"/>
      <c r="X269" s="25"/>
      <c r="Y269" s="25"/>
      <c r="Z269" s="25"/>
      <c r="AA269" s="25"/>
    </row>
    <row r="270" spans="1:27">
      <c r="A270" s="25"/>
      <c r="B270" s="25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  <c r="N270" s="25"/>
      <c r="O270" s="25"/>
      <c r="P270" s="25"/>
      <c r="Q270" s="25"/>
      <c r="R270" s="25"/>
      <c r="S270" s="25"/>
      <c r="T270" s="25"/>
      <c r="U270" s="25"/>
      <c r="V270" s="25"/>
      <c r="W270" s="25"/>
      <c r="X270" s="25"/>
      <c r="Y270" s="25"/>
      <c r="Z270" s="25"/>
      <c r="AA270" s="25"/>
    </row>
    <row r="271" spans="1:27">
      <c r="A271" s="25"/>
      <c r="B271" s="25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  <c r="N271" s="25"/>
      <c r="O271" s="25"/>
      <c r="P271" s="25"/>
      <c r="Q271" s="25"/>
      <c r="R271" s="25"/>
      <c r="S271" s="25"/>
      <c r="T271" s="25"/>
      <c r="U271" s="25"/>
      <c r="V271" s="25"/>
      <c r="W271" s="25"/>
      <c r="X271" s="25"/>
      <c r="Y271" s="25"/>
      <c r="Z271" s="25"/>
      <c r="AA271" s="25"/>
    </row>
    <row r="272" spans="1:27">
      <c r="A272" s="25"/>
      <c r="B272" s="25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  <c r="N272" s="25"/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</row>
    <row r="273" spans="1:27">
      <c r="A273" s="25"/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  <c r="P273" s="25"/>
      <c r="Q273" s="25"/>
      <c r="R273" s="25"/>
      <c r="S273" s="25"/>
      <c r="T273" s="25"/>
      <c r="U273" s="25"/>
      <c r="V273" s="25"/>
      <c r="W273" s="25"/>
      <c r="X273" s="25"/>
      <c r="Y273" s="25"/>
      <c r="Z273" s="25"/>
      <c r="AA273" s="25"/>
    </row>
    <row r="274" spans="1:27">
      <c r="A274" s="25"/>
      <c r="B274" s="25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  <c r="N274" s="25"/>
      <c r="O274" s="25"/>
      <c r="P274" s="25"/>
      <c r="Q274" s="25"/>
      <c r="R274" s="25"/>
      <c r="S274" s="25"/>
      <c r="T274" s="25"/>
      <c r="U274" s="25"/>
      <c r="V274" s="25"/>
      <c r="W274" s="25"/>
      <c r="X274" s="25"/>
      <c r="Y274" s="25"/>
      <c r="Z274" s="25"/>
      <c r="AA274" s="25"/>
    </row>
    <row r="275" spans="1:27">
      <c r="A275" s="25"/>
      <c r="B275" s="25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  <c r="N275" s="25"/>
      <c r="O275" s="25"/>
      <c r="P275" s="25"/>
      <c r="Q275" s="25"/>
      <c r="R275" s="25"/>
      <c r="S275" s="25"/>
      <c r="T275" s="25"/>
      <c r="U275" s="25"/>
      <c r="V275" s="25"/>
      <c r="W275" s="25"/>
      <c r="X275" s="25"/>
      <c r="Y275" s="25"/>
      <c r="Z275" s="25"/>
      <c r="AA275" s="25"/>
    </row>
    <row r="276" spans="1:27">
      <c r="A276" s="25"/>
      <c r="B276" s="25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  <c r="N276" s="25"/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</row>
    <row r="277" spans="1:27">
      <c r="A277" s="25"/>
      <c r="B277" s="25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  <c r="N277" s="25"/>
      <c r="O277" s="25"/>
      <c r="P277" s="25"/>
      <c r="Q277" s="25"/>
      <c r="R277" s="25"/>
      <c r="S277" s="25"/>
      <c r="T277" s="25"/>
      <c r="U277" s="25"/>
      <c r="V277" s="25"/>
      <c r="W277" s="25"/>
      <c r="X277" s="25"/>
      <c r="Y277" s="25"/>
      <c r="Z277" s="25"/>
      <c r="AA277" s="25"/>
    </row>
    <row r="278" spans="1:27">
      <c r="A278" s="25"/>
      <c r="B278" s="25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  <c r="N278" s="25"/>
      <c r="O278" s="25"/>
      <c r="P278" s="25"/>
      <c r="Q278" s="25"/>
      <c r="R278" s="25"/>
      <c r="S278" s="25"/>
      <c r="T278" s="25"/>
      <c r="U278" s="25"/>
      <c r="V278" s="25"/>
      <c r="W278" s="25"/>
      <c r="X278" s="25"/>
      <c r="Y278" s="25"/>
      <c r="Z278" s="25"/>
      <c r="AA278" s="25"/>
    </row>
    <row r="279" spans="1:27">
      <c r="A279" s="25"/>
      <c r="B279" s="25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  <c r="N279" s="25"/>
      <c r="O279" s="25"/>
      <c r="P279" s="25"/>
      <c r="Q279" s="25"/>
      <c r="R279" s="25"/>
      <c r="S279" s="25"/>
      <c r="T279" s="25"/>
      <c r="U279" s="25"/>
      <c r="V279" s="25"/>
      <c r="W279" s="25"/>
      <c r="X279" s="25"/>
      <c r="Y279" s="25"/>
      <c r="Z279" s="25"/>
      <c r="AA279" s="25"/>
    </row>
    <row r="280" spans="1:27">
      <c r="A280" s="25"/>
      <c r="B280" s="25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  <c r="N280" s="25"/>
      <c r="O280" s="25"/>
      <c r="P280" s="25"/>
      <c r="Q280" s="25"/>
      <c r="R280" s="25"/>
      <c r="S280" s="25"/>
      <c r="T280" s="25"/>
      <c r="U280" s="25"/>
      <c r="V280" s="25"/>
      <c r="W280" s="25"/>
      <c r="X280" s="25"/>
      <c r="Y280" s="25"/>
      <c r="Z280" s="25"/>
      <c r="AA280" s="25"/>
    </row>
    <row r="281" spans="1:27">
      <c r="A281" s="25"/>
      <c r="B281" s="25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  <c r="N281" s="25"/>
      <c r="O281" s="25"/>
      <c r="P281" s="25"/>
      <c r="Q281" s="25"/>
      <c r="R281" s="25"/>
      <c r="S281" s="25"/>
      <c r="T281" s="25"/>
      <c r="U281" s="25"/>
      <c r="V281" s="25"/>
      <c r="W281" s="25"/>
      <c r="X281" s="25"/>
      <c r="Y281" s="25"/>
      <c r="Z281" s="25"/>
      <c r="AA281" s="25"/>
    </row>
    <row r="282" spans="1:27">
      <c r="A282" s="25"/>
      <c r="B282" s="25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  <c r="N282" s="25"/>
      <c r="O282" s="25"/>
      <c r="P282" s="25"/>
      <c r="Q282" s="25"/>
      <c r="R282" s="25"/>
      <c r="S282" s="25"/>
      <c r="T282" s="25"/>
      <c r="U282" s="25"/>
      <c r="V282" s="25"/>
      <c r="W282" s="25"/>
      <c r="X282" s="25"/>
      <c r="Y282" s="25"/>
      <c r="Z282" s="25"/>
      <c r="AA282" s="25"/>
    </row>
    <row r="283" spans="1:27">
      <c r="A283" s="25"/>
      <c r="B283" s="25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  <c r="N283" s="25"/>
      <c r="O283" s="25"/>
      <c r="P283" s="25"/>
      <c r="Q283" s="25"/>
      <c r="R283" s="25"/>
      <c r="S283" s="25"/>
      <c r="T283" s="25"/>
      <c r="U283" s="25"/>
      <c r="V283" s="25"/>
      <c r="W283" s="25"/>
      <c r="X283" s="25"/>
      <c r="Y283" s="25"/>
      <c r="Z283" s="25"/>
      <c r="AA283" s="25"/>
    </row>
    <row r="284" spans="1:27">
      <c r="A284" s="25"/>
      <c r="B284" s="25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  <c r="N284" s="25"/>
      <c r="O284" s="25"/>
      <c r="P284" s="25"/>
      <c r="Q284" s="25"/>
      <c r="R284" s="25"/>
      <c r="S284" s="25"/>
      <c r="T284" s="25"/>
      <c r="U284" s="25"/>
      <c r="V284" s="25"/>
      <c r="W284" s="25"/>
      <c r="X284" s="25"/>
      <c r="Y284" s="25"/>
      <c r="Z284" s="25"/>
      <c r="AA284" s="25"/>
    </row>
    <row r="285" spans="1:27">
      <c r="A285" s="25"/>
      <c r="B285" s="25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  <c r="N285" s="25"/>
      <c r="O285" s="25"/>
      <c r="P285" s="25"/>
      <c r="Q285" s="25"/>
      <c r="R285" s="25"/>
      <c r="S285" s="25"/>
      <c r="T285" s="25"/>
      <c r="U285" s="25"/>
      <c r="V285" s="25"/>
      <c r="W285" s="25"/>
      <c r="X285" s="25"/>
      <c r="Y285" s="25"/>
      <c r="Z285" s="25"/>
      <c r="AA285" s="25"/>
    </row>
    <row r="286" spans="1:27">
      <c r="A286" s="25"/>
      <c r="B286" s="25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  <c r="N286" s="25"/>
      <c r="O286" s="25"/>
      <c r="P286" s="25"/>
      <c r="Q286" s="25"/>
      <c r="R286" s="25"/>
      <c r="S286" s="25"/>
      <c r="T286" s="25"/>
      <c r="U286" s="25"/>
      <c r="V286" s="25"/>
      <c r="W286" s="25"/>
      <c r="X286" s="25"/>
      <c r="Y286" s="25"/>
      <c r="Z286" s="25"/>
      <c r="AA286" s="25"/>
    </row>
    <row r="287" spans="1:27">
      <c r="A287" s="25"/>
      <c r="B287" s="25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  <c r="N287" s="25"/>
      <c r="O287" s="25"/>
      <c r="P287" s="25"/>
      <c r="Q287" s="25"/>
      <c r="R287" s="25"/>
      <c r="S287" s="25"/>
      <c r="T287" s="25"/>
      <c r="U287" s="25"/>
      <c r="V287" s="25"/>
      <c r="W287" s="25"/>
      <c r="X287" s="25"/>
      <c r="Y287" s="25"/>
      <c r="Z287" s="25"/>
      <c r="AA287" s="25"/>
    </row>
  </sheetData>
  <mergeCells count="11">
    <mergeCell ref="A222:K222"/>
    <mergeCell ref="A223:K223"/>
    <mergeCell ref="A1:W1"/>
    <mergeCell ref="A2:W2"/>
    <mergeCell ref="A3:W3"/>
    <mergeCell ref="A54:K54"/>
    <mergeCell ref="A182:K182"/>
    <mergeCell ref="A197:K197"/>
    <mergeCell ref="A198:K198"/>
    <mergeCell ref="A220:K220"/>
    <mergeCell ref="A221:K221"/>
  </mergeCells>
  <printOptions horizontalCentered="1" verticalCentered="1"/>
  <pageMargins left="0" right="0" top="0.78740157480314965" bottom="0.78740157480314965" header="0.39370078740157483" footer="0.39370078740157483"/>
  <pageSetup paperSize="14" scale="67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CONSOL NOV 2017 </vt:lpstr>
      <vt:lpstr>'CONSOL NOV 2017 '!Área_de_impresión</vt:lpstr>
      <vt:lpstr>'CONSOL NOV 2017 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cp:lastPrinted>2017-12-04T16:30:09Z</cp:lastPrinted>
  <dcterms:created xsi:type="dcterms:W3CDTF">2017-12-04T13:49:06Z</dcterms:created>
  <dcterms:modified xsi:type="dcterms:W3CDTF">2017-12-04T16:30:18Z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