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7\EXCEL 2017\EJECUCIONES PRENSA 2017\"/>
    </mc:Choice>
  </mc:AlternateContent>
  <bookViews>
    <workbookView xWindow="0" yWindow="0" windowWidth="24000" windowHeight="9135"/>
  </bookViews>
  <sheets>
    <sheet name="CONS JULIO 2017" sheetId="2" r:id="rId1"/>
  </sheets>
  <definedNames>
    <definedName name="_xlnm._FilterDatabase" localSheetId="0" hidden="1">'CONS JULIO 2017'!$A$5:$W$207</definedName>
    <definedName name="_xlnm.Print_Area" localSheetId="0">'CONS JULIO 2017'!$A$1:$W$207</definedName>
    <definedName name="_xlnm.Print_Titles" localSheetId="0">'CONS JULIO 2017'!$1:$5</definedName>
  </definedNames>
  <calcPr calcId="152511"/>
</workbook>
</file>

<file path=xl/calcChain.xml><?xml version="1.0" encoding="utf-8"?>
<calcChain xmlns="http://schemas.openxmlformats.org/spreadsheetml/2006/main">
  <c r="V7" i="2" l="1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6" i="2"/>
  <c r="V37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4" i="2"/>
  <c r="V55" i="2"/>
  <c r="V56" i="2"/>
  <c r="V57" i="2"/>
  <c r="V58" i="2"/>
  <c r="V59" i="2"/>
  <c r="V60" i="2"/>
  <c r="V61" i="2"/>
  <c r="V62" i="2"/>
  <c r="V64" i="2"/>
  <c r="V65" i="2"/>
  <c r="V66" i="2"/>
  <c r="V67" i="2"/>
  <c r="V68" i="2"/>
  <c r="V70" i="2"/>
  <c r="V71" i="2"/>
  <c r="V73" i="2"/>
  <c r="V74" i="2"/>
  <c r="V76" i="2"/>
  <c r="V78" i="2"/>
  <c r="V80" i="2"/>
  <c r="V81" i="2"/>
  <c r="V82" i="2"/>
  <c r="V83" i="2"/>
  <c r="V84" i="2"/>
  <c r="V85" i="2"/>
  <c r="V86" i="2"/>
  <c r="V87" i="2"/>
  <c r="V88" i="2"/>
  <c r="V89" i="2"/>
  <c r="V90" i="2"/>
  <c r="V91" i="2"/>
  <c r="V93" i="2"/>
  <c r="V94" i="2"/>
  <c r="V95" i="2"/>
  <c r="V96" i="2"/>
  <c r="V97" i="2"/>
  <c r="V98" i="2"/>
  <c r="V99" i="2"/>
  <c r="V100" i="2"/>
  <c r="V101" i="2"/>
  <c r="V103" i="2"/>
  <c r="V104" i="2"/>
  <c r="V105" i="2"/>
  <c r="V106" i="2"/>
  <c r="V108" i="2"/>
  <c r="V109" i="2"/>
  <c r="V111" i="2"/>
  <c r="V112" i="2"/>
  <c r="V113" i="2"/>
  <c r="V114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3" i="2"/>
  <c r="V135" i="2"/>
  <c r="V136" i="2"/>
  <c r="V138" i="2"/>
  <c r="V139" i="2"/>
  <c r="V140" i="2"/>
  <c r="V142" i="2"/>
  <c r="V144" i="2"/>
  <c r="V146" i="2"/>
  <c r="V147" i="2"/>
  <c r="V148" i="2"/>
  <c r="V150" i="2"/>
  <c r="V151" i="2"/>
  <c r="V152" i="2"/>
  <c r="V154" i="2"/>
  <c r="V155" i="2"/>
  <c r="V156" i="2"/>
  <c r="V157" i="2"/>
  <c r="V158" i="2"/>
  <c r="V160" i="2"/>
  <c r="V162" i="2"/>
  <c r="V163" i="2"/>
  <c r="V165" i="2"/>
  <c r="V166" i="2"/>
  <c r="V167" i="2"/>
  <c r="V169" i="2"/>
  <c r="V170" i="2"/>
  <c r="V172" i="2"/>
  <c r="V175" i="2"/>
  <c r="V176" i="2"/>
  <c r="V177" i="2"/>
  <c r="V178" i="2"/>
  <c r="V179" i="2"/>
  <c r="V180" i="2"/>
  <c r="V181" i="2"/>
  <c r="V182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6" i="2"/>
  <c r="T37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4" i="2"/>
  <c r="T55" i="2"/>
  <c r="T56" i="2"/>
  <c r="T57" i="2"/>
  <c r="T58" i="2"/>
  <c r="T59" i="2"/>
  <c r="T60" i="2"/>
  <c r="T61" i="2"/>
  <c r="T62" i="2"/>
  <c r="T64" i="2"/>
  <c r="T65" i="2"/>
  <c r="T66" i="2"/>
  <c r="T67" i="2"/>
  <c r="T68" i="2"/>
  <c r="T70" i="2"/>
  <c r="T71" i="2"/>
  <c r="T73" i="2"/>
  <c r="T74" i="2"/>
  <c r="T76" i="2"/>
  <c r="T78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3" i="2"/>
  <c r="T104" i="2"/>
  <c r="T105" i="2"/>
  <c r="T106" i="2"/>
  <c r="T108" i="2"/>
  <c r="T109" i="2"/>
  <c r="T111" i="2"/>
  <c r="T112" i="2"/>
  <c r="T113" i="2"/>
  <c r="T114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3" i="2"/>
  <c r="T135" i="2"/>
  <c r="T136" i="2"/>
  <c r="T138" i="2"/>
  <c r="T139" i="2"/>
  <c r="T140" i="2"/>
  <c r="T142" i="2"/>
  <c r="T144" i="2"/>
  <c r="T146" i="2"/>
  <c r="T147" i="2"/>
  <c r="T148" i="2"/>
  <c r="T149" i="2"/>
  <c r="T150" i="2"/>
  <c r="T151" i="2"/>
  <c r="T152" i="2"/>
  <c r="T154" i="2"/>
  <c r="T155" i="2"/>
  <c r="T156" i="2"/>
  <c r="T157" i="2"/>
  <c r="T158" i="2"/>
  <c r="T160" i="2"/>
  <c r="T162" i="2"/>
  <c r="T163" i="2"/>
  <c r="T165" i="2"/>
  <c r="T166" i="2"/>
  <c r="T167" i="2"/>
  <c r="T169" i="2"/>
  <c r="T170" i="2"/>
  <c r="T172" i="2"/>
  <c r="T175" i="2"/>
  <c r="T176" i="2"/>
  <c r="T177" i="2"/>
  <c r="T178" i="2"/>
  <c r="T179" i="2"/>
  <c r="T180" i="2"/>
  <c r="T181" i="2"/>
  <c r="T182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V6" i="2"/>
  <c r="T6" i="2"/>
  <c r="W171" i="2"/>
  <c r="U171" i="2"/>
  <c r="S171" i="2"/>
  <c r="T171" i="2" s="1"/>
  <c r="R171" i="2"/>
  <c r="Q171" i="2"/>
  <c r="P171" i="2"/>
  <c r="O171" i="2"/>
  <c r="N171" i="2"/>
  <c r="M171" i="2"/>
  <c r="L171" i="2"/>
  <c r="W53" i="2"/>
  <c r="U53" i="2"/>
  <c r="S53" i="2"/>
  <c r="R53" i="2"/>
  <c r="Q53" i="2"/>
  <c r="P53" i="2"/>
  <c r="O53" i="2"/>
  <c r="N53" i="2"/>
  <c r="M53" i="2"/>
  <c r="L53" i="2"/>
  <c r="W205" i="2"/>
  <c r="U205" i="2"/>
  <c r="S205" i="2"/>
  <c r="T205" i="2" s="1"/>
  <c r="R205" i="2"/>
  <c r="Q205" i="2"/>
  <c r="P205" i="2"/>
  <c r="O205" i="2"/>
  <c r="N205" i="2"/>
  <c r="M205" i="2"/>
  <c r="L205" i="2"/>
  <c r="W183" i="2"/>
  <c r="U183" i="2"/>
  <c r="S183" i="2"/>
  <c r="R183" i="2"/>
  <c r="Q183" i="2"/>
  <c r="Q184" i="2" s="1"/>
  <c r="P183" i="2"/>
  <c r="P184" i="2" s="1"/>
  <c r="O183" i="2"/>
  <c r="N183" i="2"/>
  <c r="M183" i="2"/>
  <c r="L183" i="2"/>
  <c r="L184" i="2" s="1"/>
  <c r="L206" i="2" s="1"/>
  <c r="W164" i="2"/>
  <c r="U164" i="2"/>
  <c r="V164" i="2" s="1"/>
  <c r="S164" i="2"/>
  <c r="R164" i="2"/>
  <c r="Q164" i="2"/>
  <c r="P164" i="2"/>
  <c r="O164" i="2"/>
  <c r="N164" i="2"/>
  <c r="M164" i="2"/>
  <c r="L164" i="2"/>
  <c r="W161" i="2"/>
  <c r="U161" i="2"/>
  <c r="V161" i="2" s="1"/>
  <c r="S161" i="2"/>
  <c r="R161" i="2"/>
  <c r="Q161" i="2"/>
  <c r="P161" i="2"/>
  <c r="O161" i="2"/>
  <c r="N161" i="2"/>
  <c r="M161" i="2"/>
  <c r="L161" i="2"/>
  <c r="W153" i="2"/>
  <c r="U153" i="2"/>
  <c r="V153" i="2" s="1"/>
  <c r="S153" i="2"/>
  <c r="R153" i="2"/>
  <c r="Q153" i="2"/>
  <c r="P153" i="2"/>
  <c r="O153" i="2"/>
  <c r="N153" i="2"/>
  <c r="M153" i="2"/>
  <c r="L153" i="2"/>
  <c r="W149" i="2"/>
  <c r="U149" i="2"/>
  <c r="S149" i="2"/>
  <c r="R149" i="2"/>
  <c r="Q149" i="2"/>
  <c r="P149" i="2"/>
  <c r="O149" i="2"/>
  <c r="N149" i="2"/>
  <c r="M149" i="2"/>
  <c r="L149" i="2"/>
  <c r="W145" i="2"/>
  <c r="U145" i="2"/>
  <c r="V145" i="2" s="1"/>
  <c r="S145" i="2"/>
  <c r="R145" i="2"/>
  <c r="Q145" i="2"/>
  <c r="P145" i="2"/>
  <c r="O145" i="2"/>
  <c r="N145" i="2"/>
  <c r="M145" i="2"/>
  <c r="L145" i="2"/>
  <c r="W143" i="2"/>
  <c r="U143" i="2"/>
  <c r="S143" i="2"/>
  <c r="R143" i="2"/>
  <c r="Q143" i="2"/>
  <c r="P143" i="2"/>
  <c r="O143" i="2"/>
  <c r="N143" i="2"/>
  <c r="M143" i="2"/>
  <c r="L143" i="2"/>
  <c r="W141" i="2"/>
  <c r="U141" i="2"/>
  <c r="V141" i="2" s="1"/>
  <c r="S141" i="2"/>
  <c r="R141" i="2"/>
  <c r="Q141" i="2"/>
  <c r="P141" i="2"/>
  <c r="O141" i="2"/>
  <c r="N141" i="2"/>
  <c r="M141" i="2"/>
  <c r="L141" i="2"/>
  <c r="W137" i="2"/>
  <c r="U137" i="2"/>
  <c r="V137" i="2" s="1"/>
  <c r="S137" i="2"/>
  <c r="T137" i="2" s="1"/>
  <c r="R137" i="2"/>
  <c r="Q137" i="2"/>
  <c r="P137" i="2"/>
  <c r="O137" i="2"/>
  <c r="N137" i="2"/>
  <c r="M137" i="2"/>
  <c r="L137" i="2"/>
  <c r="W134" i="2"/>
  <c r="U134" i="2"/>
  <c r="V134" i="2" s="1"/>
  <c r="S134" i="2"/>
  <c r="R134" i="2"/>
  <c r="Q134" i="2"/>
  <c r="P134" i="2"/>
  <c r="O134" i="2"/>
  <c r="N134" i="2"/>
  <c r="M134" i="2"/>
  <c r="L134" i="2"/>
  <c r="W132" i="2"/>
  <c r="U132" i="2"/>
  <c r="V132" i="2" s="1"/>
  <c r="S132" i="2"/>
  <c r="R132" i="2"/>
  <c r="Q132" i="2"/>
  <c r="P132" i="2"/>
  <c r="O132" i="2"/>
  <c r="N132" i="2"/>
  <c r="M132" i="2"/>
  <c r="L132" i="2"/>
  <c r="W115" i="2"/>
  <c r="U115" i="2"/>
  <c r="V115" i="2" s="1"/>
  <c r="S115" i="2"/>
  <c r="R115" i="2"/>
  <c r="Q115" i="2"/>
  <c r="P115" i="2"/>
  <c r="O115" i="2"/>
  <c r="N115" i="2"/>
  <c r="M115" i="2"/>
  <c r="L115" i="2"/>
  <c r="W107" i="2"/>
  <c r="U107" i="2"/>
  <c r="V107" i="2" s="1"/>
  <c r="S107" i="2"/>
  <c r="R107" i="2"/>
  <c r="Q107" i="2"/>
  <c r="P107" i="2"/>
  <c r="O107" i="2"/>
  <c r="N107" i="2"/>
  <c r="M107" i="2"/>
  <c r="L107" i="2"/>
  <c r="W102" i="2"/>
  <c r="U102" i="2"/>
  <c r="V102" i="2" s="1"/>
  <c r="S102" i="2"/>
  <c r="R102" i="2"/>
  <c r="Q102" i="2"/>
  <c r="P102" i="2"/>
  <c r="O102" i="2"/>
  <c r="N102" i="2"/>
  <c r="M102" i="2"/>
  <c r="L102" i="2"/>
  <c r="W92" i="2"/>
  <c r="U92" i="2"/>
  <c r="S92" i="2"/>
  <c r="R92" i="2"/>
  <c r="Q92" i="2"/>
  <c r="P92" i="2"/>
  <c r="O92" i="2"/>
  <c r="N92" i="2"/>
  <c r="M92" i="2"/>
  <c r="L92" i="2"/>
  <c r="W79" i="2"/>
  <c r="U79" i="2"/>
  <c r="S79" i="2"/>
  <c r="R79" i="2"/>
  <c r="Q79" i="2"/>
  <c r="P79" i="2"/>
  <c r="O79" i="2"/>
  <c r="N79" i="2"/>
  <c r="M79" i="2"/>
  <c r="L79" i="2"/>
  <c r="W75" i="2"/>
  <c r="U75" i="2"/>
  <c r="V75" i="2" s="1"/>
  <c r="S75" i="2"/>
  <c r="T75" i="2" s="1"/>
  <c r="R75" i="2"/>
  <c r="Q75" i="2"/>
  <c r="P75" i="2"/>
  <c r="O75" i="2"/>
  <c r="N75" i="2"/>
  <c r="M75" i="2"/>
  <c r="L75" i="2"/>
  <c r="W72" i="2"/>
  <c r="U72" i="2"/>
  <c r="V72" i="2" s="1"/>
  <c r="S72" i="2"/>
  <c r="R72" i="2"/>
  <c r="Q72" i="2"/>
  <c r="P72" i="2"/>
  <c r="O72" i="2"/>
  <c r="N72" i="2"/>
  <c r="M72" i="2"/>
  <c r="L72" i="2"/>
  <c r="T107" i="2" l="1"/>
  <c r="T132" i="2"/>
  <c r="T143" i="2"/>
  <c r="T161" i="2"/>
  <c r="V205" i="2"/>
  <c r="V92" i="2"/>
  <c r="V143" i="2"/>
  <c r="V149" i="2"/>
  <c r="T183" i="2"/>
  <c r="T53" i="2"/>
  <c r="W184" i="2"/>
  <c r="T72" i="2"/>
  <c r="V79" i="2"/>
  <c r="T79" i="2"/>
  <c r="T102" i="2"/>
  <c r="T115" i="2"/>
  <c r="T134" i="2"/>
  <c r="T141" i="2"/>
  <c r="T145" i="2"/>
  <c r="T153" i="2"/>
  <c r="T164" i="2"/>
  <c r="V183" i="2"/>
  <c r="V53" i="2"/>
  <c r="M184" i="2"/>
  <c r="M206" i="2" s="1"/>
  <c r="O184" i="2"/>
  <c r="S184" i="2"/>
  <c r="T184" i="2" s="1"/>
  <c r="V171" i="2"/>
  <c r="U184" i="2"/>
  <c r="V184" i="2" s="1"/>
  <c r="O206" i="2"/>
  <c r="P206" i="2"/>
  <c r="N184" i="2"/>
  <c r="N206" i="2" s="1"/>
  <c r="R184" i="2"/>
  <c r="R206" i="2" s="1"/>
  <c r="Q206" i="2"/>
  <c r="W206" i="2"/>
  <c r="S206" i="2" l="1"/>
  <c r="T206" i="2"/>
  <c r="U206" i="2"/>
  <c r="V206" i="2" s="1"/>
</calcChain>
</file>

<file path=xl/sharedStrings.xml><?xml version="1.0" encoding="utf-8"?>
<sst xmlns="http://schemas.openxmlformats.org/spreadsheetml/2006/main" count="1780" uniqueCount="408">
  <si>
    <t>RUBRO</t>
  </si>
  <si>
    <t>TIPO</t>
  </si>
  <si>
    <t>CTA</t>
  </si>
  <si>
    <t>SUB
CTA</t>
  </si>
  <si>
    <t>OBJ</t>
  </si>
  <si>
    <t>ORD</t>
  </si>
  <si>
    <t>SOR
ORD</t>
  </si>
  <si>
    <t>ITEM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</si>
  <si>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</si>
  <si>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</si>
  <si>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</si>
  <si>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</si>
  <si>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</si>
  <si>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</si>
  <si>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</si>
  <si>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</si>
  <si>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</si>
  <si>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</si>
  <si>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</si>
  <si>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</si>
  <si>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</si>
  <si>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A-1-0-1-1-1</t>
  </si>
  <si>
    <t>A</t>
  </si>
  <si>
    <t>1</t>
  </si>
  <si>
    <t>0</t>
  </si>
  <si>
    <t>10</t>
  </si>
  <si>
    <t>CSF</t>
  </si>
  <si>
    <t>SUELDOS</t>
  </si>
  <si>
    <t>A-1-0-1-1-2</t>
  </si>
  <si>
    <t>2</t>
  </si>
  <si>
    <t>SUELDOS DE VACACIONES</t>
  </si>
  <si>
    <t>A-1-0-1-1-4</t>
  </si>
  <si>
    <t>4</t>
  </si>
  <si>
    <t>INCAPACIDADES Y LICENCIA DE MATERNIDAD</t>
  </si>
  <si>
    <t>A-1-0-1-4-2</t>
  </si>
  <si>
    <t>PRIMA TECNICA NO SALARIAL</t>
  </si>
  <si>
    <t>A-1-0-1-5-1</t>
  </si>
  <si>
    <t>5</t>
  </si>
  <si>
    <t>GASTOS DE REPRESENTACION</t>
  </si>
  <si>
    <t>A-1-0-1-5-2</t>
  </si>
  <si>
    <t>BONIFICACION POR SERVICIOS PRESTADOS</t>
  </si>
  <si>
    <t>A-1-0-1-5-7</t>
  </si>
  <si>
    <t>7</t>
  </si>
  <si>
    <t>BONIFICACION POR COMPENSACION</t>
  </si>
  <si>
    <t>A-1-0-1-5-10</t>
  </si>
  <si>
    <t>OTRAS BONIFICACIONES PROVISIONADAS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</si>
  <si>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</si>
  <si>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</si>
  <si>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</si>
  <si>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</si>
  <si>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</si>
  <si>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</si>
  <si>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</si>
  <si>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</si>
  <si>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</si>
  <si>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</si>
  <si>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15</t>
  </si>
  <si>
    <t>PRIMA DE VACACIONES</t>
  </si>
  <si>
    <t>A-1-0-1-5-16</t>
  </si>
  <si>
    <t>16</t>
  </si>
  <si>
    <t>PRIMA DE NAVIDAD</t>
  </si>
  <si>
    <t>A-1-0-1-5-17</t>
  </si>
  <si>
    <t>17</t>
  </si>
  <si>
    <t>PRIMAS EXTRAORDINARIAS</t>
  </si>
  <si>
    <t>A-1-0-1-5-22</t>
  </si>
  <si>
    <t>22</t>
  </si>
  <si>
    <t>PRIMA ESPECIAL DE SERVICIOS</t>
  </si>
  <si>
    <t>A-1-0-1-5-25</t>
  </si>
  <si>
    <t>25</t>
  </si>
  <si>
    <t>PRIMA COSTO DE VIDA</t>
  </si>
  <si>
    <t>A-1-0-1-5-30</t>
  </si>
  <si>
    <t>30</t>
  </si>
  <si>
    <t>PRIMA ASCENSIONAL</t>
  </si>
  <si>
    <t>A-1-0-1-5-31</t>
  </si>
  <si>
    <t>31</t>
  </si>
  <si>
    <t>PRIMA DE CAPACITACION</t>
  </si>
  <si>
    <t>A-1-0-1-5-60</t>
  </si>
  <si>
    <t>60</t>
  </si>
  <si>
    <t>OTRAS PRIMAS PROVISIONADAS</t>
  </si>
  <si>
    <t>A-1-0-1-5-61</t>
  </si>
  <si>
    <t>61</t>
  </si>
  <si>
    <t>OTRAS PRIMAS NO PROVISIONADAS</t>
  </si>
  <si>
    <t>A-1-0-1-5-91</t>
  </si>
  <si>
    <t>91</t>
  </si>
  <si>
    <t>BONIFICACION DE ACTIVIDAD JUDICIAL</t>
  </si>
  <si>
    <t>A-1-0-1-9-3</t>
  </si>
  <si>
    <t>9</t>
  </si>
  <si>
    <t>3</t>
  </si>
  <si>
    <t>INDEMNIZACION POR VACACIONES</t>
  </si>
  <si>
    <t>A-1-0-2-12</t>
  </si>
  <si>
    <t>HONORARIOS</t>
  </si>
  <si>
    <t>A-1-0-2-14</t>
  </si>
  <si>
    <t>REMUNERACION SERVICIOS TECNICOS</t>
  </si>
  <si>
    <t>SSF</t>
  </si>
  <si>
    <t>A-1-0-5-1-1</t>
  </si>
  <si>
    <t>CAJAS DE COMPENSACION PRIVADAS</t>
  </si>
  <si>
    <t>A-1-0-5-1-2</t>
  </si>
  <si>
    <t>FONDOS ADMINISTRADORES DE CESANTIAS PRIVADOS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</si>
  <si>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</si>
  <si>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</si>
  <si>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</si>
  <si>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</si>
  <si>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</si>
  <si>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</si>
  <si>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</si>
  <si>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</si>
  <si>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</si>
  <si>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</si>
  <si>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</si>
  <si>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</si>
  <si>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</si>
  <si>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</si>
  <si>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</si>
  <si>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</si>
  <si>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</si>
  <si>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</si>
  <si>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</si>
  <si>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</si>
  <si>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</si>
  <si>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</si>
  <si>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</si>
  <si>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</si>
  <si>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</si>
  <si>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</si>
  <si>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</si>
  <si>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A-2-0-3-50-5</t>
  </si>
  <si>
    <t>CONTRIBUCIONES</t>
  </si>
  <si>
    <t>A-2-0-3-50-8</t>
  </si>
  <si>
    <t>NOTARIADO</t>
  </si>
  <si>
    <t>A-2-0-3-50-16</t>
  </si>
  <si>
    <t>VALORIZACION EDIFICACIONES</t>
  </si>
  <si>
    <t>A-2-0-3-50-90</t>
  </si>
  <si>
    <t>90</t>
  </si>
  <si>
    <t>OTROS IMPUESTOS</t>
  </si>
  <si>
    <t>A-2-0-3-51-1</t>
  </si>
  <si>
    <t>51</t>
  </si>
  <si>
    <t>MULTAS</t>
  </si>
  <si>
    <t>A-2-0-3-51-2</t>
  </si>
  <si>
    <t>SANCIONES</t>
  </si>
  <si>
    <t>A-2-0-4-1-3</t>
  </si>
  <si>
    <t>HERRAMIENTAS</t>
  </si>
  <si>
    <t>A-2-0-4-1-4</t>
  </si>
  <si>
    <t>AUDIOVISUALES Y ACCESORIOS</t>
  </si>
  <si>
    <t>A-2-0-4-1-6</t>
  </si>
  <si>
    <t>EQUIPO DE SISTEMAS</t>
  </si>
  <si>
    <t>A-2-0-4-1-8</t>
  </si>
  <si>
    <t>SOFTWARE</t>
  </si>
  <si>
    <t>A-2-0-4-1-9</t>
  </si>
  <si>
    <t>EQUIPO DE CAFETERIA</t>
  </si>
  <si>
    <t>A-2-0-4-1-11</t>
  </si>
  <si>
    <t>11</t>
  </si>
  <si>
    <t>EQUIPO MEDICO</t>
  </si>
  <si>
    <t>A-2-0-4-1-23</t>
  </si>
  <si>
    <t>23</t>
  </si>
  <si>
    <t>EQUIPO DE CONSTRUCCION</t>
  </si>
  <si>
    <t>A-2-0-4-1-25</t>
  </si>
  <si>
    <t>OTRAS COMPRAS DE EQUIPOS</t>
  </si>
  <si>
    <t>A-2-0-4-1-26</t>
  </si>
  <si>
    <t>26</t>
  </si>
  <si>
    <t>EQUIPO DE COMUNICACIONES</t>
  </si>
  <si>
    <t>A-2-0-4-2-1</t>
  </si>
  <si>
    <t>EQUIPOS Y MAQUINAS PARA OFICINA</t>
  </si>
  <si>
    <t>A-2-0-4-2-2</t>
  </si>
  <si>
    <t>MOBILIARIO Y ENSERES</t>
  </si>
  <si>
    <t>A-2-0-4-3-1</t>
  </si>
  <si>
    <t>ARMAMENTO</t>
  </si>
  <si>
    <t>A-2-0-4-3-3</t>
  </si>
  <si>
    <t>EQUIPO DE INTELIGENCIA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</si>
  <si>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</si>
  <si>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</si>
  <si>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</si>
  <si>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</si>
  <si>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</si>
  <si>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</si>
  <si>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</si>
  <si>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</si>
  <si>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</si>
  <si>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</si>
  <si>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</si>
  <si>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</si>
  <si>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A-2-0-4-4-12</t>
  </si>
  <si>
    <t>MATERIALES REACTIVOS DE LABORATORIO Y QUÍMICOS</t>
  </si>
  <si>
    <t>A-2-0-4-4-13</t>
  </si>
  <si>
    <t>MEDICAMENTOS Y PRODUCTOS FARMACÉUTICOS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</si>
  <si>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</si>
  <si>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</si>
  <si>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</si>
  <si>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</si>
  <si>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</si>
  <si>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</si>
  <si>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</si>
  <si>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</si>
  <si>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</si>
  <si>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</si>
  <si>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</si>
  <si>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</si>
  <si>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</si>
  <si>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</si>
  <si>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</si>
  <si>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</si>
  <si>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</si>
  <si>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</si>
  <si>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</si>
  <si>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</si>
  <si>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</si>
  <si>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</si>
  <si>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</si>
  <si>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</si>
  <si>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</si>
  <si>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</si>
  <si>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</si>
  <si>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</si>
  <si>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</si>
  <si>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</si>
  <si>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</si>
  <si>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</si>
  <si>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</si>
  <si>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</si>
  <si>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</si>
  <si>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</si>
  <si>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</si>
  <si>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</si>
  <si>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</si>
  <si>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</si>
  <si>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</si>
  <si>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</si>
  <si>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</si>
  <si>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</si>
  <si>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</si>
  <si>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</si>
  <si>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</si>
  <si>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</si>
  <si>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</si>
  <si>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</si>
  <si>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</si>
  <si>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</si>
  <si>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</si>
  <si>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</si>
  <si>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</si>
  <si>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</si>
  <si>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</si>
  <si>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SEGUROS GENERALES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</si>
  <si>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</si>
  <si>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</si>
  <si>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</si>
  <si>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</si>
  <si>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</si>
  <si>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</si>
  <si>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</si>
  <si>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</si>
  <si>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</si>
  <si>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</si>
  <si>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</si>
  <si>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</si>
  <si>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</si>
  <si>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19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</si>
  <si>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</si>
  <si>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</si>
  <si>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</si>
  <si>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</si>
  <si>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</si>
  <si>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</si>
  <si>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</si>
  <si>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</si>
  <si>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</si>
  <si>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</si>
  <si>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21</t>
  </si>
  <si>
    <t>ELEMENTOS PARA BIENESTAR SOCIAL</t>
  </si>
  <si>
    <t>A-2-0-4-21-4</t>
  </si>
  <si>
    <t>SERVICIOS DE BIENESTAR SOCIAL</t>
  </si>
  <si>
    <t>A-2-0-4-21-5</t>
  </si>
  <si>
    <t>SERVICIOS DE CAPACITACION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</si>
  <si>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</si>
  <si>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</si>
  <si>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</si>
  <si>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</si>
  <si>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A-2-0-4-41-11</t>
  </si>
  <si>
    <t>41</t>
  </si>
  <si>
    <t>RENOVACION DE SALVOCONDUCTOS PARA ARMAS</t>
  </si>
  <si>
    <t>A-2-0-4-41-13</t>
  </si>
  <si>
    <t>OTROS GASTOS POR ADQUISICION DE SERVICIOS</t>
  </si>
  <si>
    <t>A-3-5-1-1-0-2</t>
  </si>
  <si>
    <t>MESADAS PENSIONALES A CARGO DE LA ENTIDAD</t>
  </si>
  <si>
    <t>A-3-6-1-1-1</t>
  </si>
  <si>
    <t>CONCILIACIONES</t>
  </si>
  <si>
    <t>A-3-6-1-1-2</t>
  </si>
  <si>
    <t>SENTENCIAS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</si>
  <si>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</si>
  <si>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</si>
  <si>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</si>
  <si>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</si>
  <si>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</si>
  <si>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</si>
  <si>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</si>
  <si>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</si>
  <si>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A-1-0-1-10</t>
  </si>
  <si>
    <t>OTROS GASTOS PERSONALES - PREVIO CONCEPTO DGPPN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</si>
  <si>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</si>
  <si>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</si>
  <si>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</si>
  <si>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</si>
  <si>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</si>
  <si>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</si>
  <si>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</si>
  <si>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</si>
  <si>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</si>
  <si>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</si>
  <si>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A-3-2-1-29</t>
  </si>
  <si>
    <t>29</t>
  </si>
  <si>
    <t>PROGRAMA DE PROTECCION A PERSONAS QUE SE ENCUENTRAN EN SITUACION DE RIESGO CONTRA SU VIDA, INTEGRIDAD, SEGURIDAD O LIBERTAD, POR CAUSAS RELACIONADAS CON LA VIOLENCIA EN COLOMBIA</t>
  </si>
  <si>
    <t>A-3-2-1-37</t>
  </si>
  <si>
    <t>37</t>
  </si>
  <si>
    <t>FONDO DE PROTECCIÓN DE JUSTICIA. DECRETO 1890/99 Y DECRETO 200/03</t>
  </si>
  <si>
    <t>A-3-5-1-1</t>
  </si>
  <si>
    <t>MESADAS PENSIONALES</t>
  </si>
  <si>
    <t>A-3-5-2-1</t>
  </si>
  <si>
    <t>CESANTIAS DEFINITIVAS</t>
  </si>
  <si>
    <t>A-3-5-2-2</t>
  </si>
  <si>
    <t>CESANTIAS PARCIALES</t>
  </si>
  <si>
    <t>A-3-5-3-44</t>
  </si>
  <si>
    <t>44</t>
  </si>
  <si>
    <t>SEGURO DE VIDA (LEY 16/88)</t>
  </si>
  <si>
    <t>A-3-6-1-1</t>
  </si>
  <si>
    <t>SENTENCIAS Y CONCILIACIONES</t>
  </si>
  <si>
    <t>C-2901-0800-1</t>
  </si>
  <si>
    <t>C</t>
  </si>
  <si>
    <t>2901</t>
  </si>
  <si>
    <t>0800</t>
  </si>
  <si>
    <t>MANTENIMIENTO DOTACION Y REPOSICION DE LAS AREAS DE CRIMINALISTICA E INVESTIGACION A NIVEL NACIONAL</t>
  </si>
  <si>
    <t>C-2901-0800-3</t>
  </si>
  <si>
    <t>FORTALECIMIENTO Y MODERNIZACIÓN DE LOS LABORATORIOS Y GRUPOS DE IDENTIFICACIÓN FORENSE DEL CTI A NIVEL NACIONAL</t>
  </si>
  <si>
    <t>C-2901-0800-4</t>
  </si>
  <si>
    <t>MEJORAMIENTO DE LA CAPACIDAD Y CALIDAD TÉCNICO - CIENTÍFICA DE LOS LABORATORIOS Y GRUPOS DE CRIMINALÍSTICA DEL CTI A NIVEL NACIONAL</t>
  </si>
  <si>
    <t>C-2901-0800-5</t>
  </si>
  <si>
    <t>FORTALECIMIENTO DE LAS INVESTIGACIONES DE LOS DELITOS CONTRA LOS RECURSOS NATURALES Y EL MEDIO AMBIENTE ADELANTADAS POR LA FGN A NIVEL NACIONAL</t>
  </si>
  <si>
    <t>C-2901-0800-7</t>
  </si>
  <si>
    <t>FORTALECIMIENTO TECNOLÓGICO Y LOGÍSTICO DE LOS GRUPOS DE EXPLOSIVOS, INCENDIOS Y SUSTANCIAS NBQR DEL CTI A NIVEL NACIONAL</t>
  </si>
  <si>
    <t>C-2901-0800-8</t>
  </si>
  <si>
    <t>FORTALECIMIENTO Y MODERNIZACIÓN TECNOLÓGICA DE LA POLICÍA JUDICIAL DE LA FGN PARA LA INVESTIGACIÓN PENAL A NIVEL , NACIONAL</t>
  </si>
  <si>
    <t>C-2999-0800-1</t>
  </si>
  <si>
    <t>2999</t>
  </si>
  <si>
    <t>AMPLIACION MEJORAMIENTO Y RENOVACION DE LA INFRAESTRUCTURA INFORMATICA EN LA FISCALIA GENERAL DE LA NACION.</t>
  </si>
  <si>
    <t>C-2999-0800-3</t>
  </si>
  <si>
    <t>MEJORAMIENTO Y FORTALECIMIENTO DE LA ESTRATEGIA DE COMUNICACION INTERNA Y EXTERNA CON ENFOQUE A LA CIUDADANIA A NIVEL NACIONAL .</t>
  </si>
  <si>
    <t>C-2999-0800-6</t>
  </si>
  <si>
    <t>DESARROLLO CONSTRUCCION Y DOTACION DE SEDE CÚCUTA, NORTE DE SANTANDER, CENTRO ORIENTE</t>
  </si>
  <si>
    <t>C-2999-0800-7</t>
  </si>
  <si>
    <t>FORTALECIMIENTO DEL CONOCIMIENTO Y MEJORAMIENTO DE LAS COMPETENCIAS DE LOS SERVIDORES DE LA FISCALÍA GENERAL DE LA NACIÓN A NIVEL NACIONAL</t>
  </si>
  <si>
    <t>C-2999-0800-8</t>
  </si>
  <si>
    <t>MEJORAMIENTO ADECUACIÓN Y MANTENIMIENTO DE LA INFRAESTRUCTURA FÍSICA DE LA FISCALÍA GENERAL DE LA NACIÓN A NIVEL NACIONAL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</si>
  <si>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</si>
  <si>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</si>
  <si>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</si>
  <si>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</si>
  <si>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</si>
  <si>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</si>
  <si>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</si>
  <si>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</si>
  <si>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</si>
  <si>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</si>
  <si>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</si>
  <si>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14</t>
  </si>
  <si>
    <t>Total 15</t>
  </si>
  <si>
    <t>Total 19</t>
  </si>
  <si>
    <t>Total 20</t>
  </si>
  <si>
    <t>Total 21</t>
  </si>
  <si>
    <t>Total 41</t>
  </si>
  <si>
    <t>A-2-0-4-1</t>
  </si>
  <si>
    <t>COMPRA DE EQUIPO</t>
  </si>
  <si>
    <t>A-2-0-4-2</t>
  </si>
  <si>
    <t>ENSERES Y EQUIPOS DE OFICINA</t>
  </si>
  <si>
    <t>A-2-0-4-3</t>
  </si>
  <si>
    <t>COMPRA DE EQUIPO MILITAR Y DE INTELIGENCIA</t>
  </si>
  <si>
    <t>A-2-0-4-4</t>
  </si>
  <si>
    <t xml:space="preserve"> MATERIALES Y SUMINISTROS</t>
  </si>
  <si>
    <t>A-2-0-4-5</t>
  </si>
  <si>
    <t>MANTENIMIENTO</t>
  </si>
  <si>
    <t>A-2-0-4-6</t>
  </si>
  <si>
    <t>COMUNICACIONES Y TRANSPORTE</t>
  </si>
  <si>
    <t>A-2-0-4-7</t>
  </si>
  <si>
    <t xml:space="preserve"> IMPRESOS Y PUBLICACIONES</t>
  </si>
  <si>
    <t>A-2-0-4-8</t>
  </si>
  <si>
    <t xml:space="preserve"> SERVICIOS PÚBLICOS</t>
  </si>
  <si>
    <t>A-2-0-4-9</t>
  </si>
  <si>
    <t>SEGUROS</t>
  </si>
  <si>
    <t>A-2-0-4-10</t>
  </si>
  <si>
    <t>ARRENDAMIENTOS</t>
  </si>
  <si>
    <t>A-2-0-4-11</t>
  </si>
  <si>
    <t>VIATICOS Y GASTOS DE VIAJE</t>
  </si>
  <si>
    <t>A-2-0-4-19</t>
  </si>
  <si>
    <t>SOSTENIMIENTO DE SEMOVIENTES</t>
  </si>
  <si>
    <t>A-2-0-4-20</t>
  </si>
  <si>
    <t>GASTOS RESERVADOS</t>
  </si>
  <si>
    <t>A-2-0-4-21</t>
  </si>
  <si>
    <t>CAPACITACION, BIENESTAR SOCIAL Y ESTIMULOS</t>
  </si>
  <si>
    <t>A-2-0-4-41</t>
  </si>
  <si>
    <t>GASTOS DE PERSONAL</t>
  </si>
  <si>
    <t>GASTOS GENERALES</t>
  </si>
  <si>
    <t>TRANSFERENCIAS CORRIENTES</t>
  </si>
  <si>
    <t>GASTOS DE FUNCIONAMIENTO</t>
  </si>
  <si>
    <t>GASTOS DE INVERSIÓN</t>
  </si>
  <si>
    <t>GRAN TOTAL</t>
  </si>
  <si>
    <t>FUENTE:  SIIF NACIÓN</t>
  </si>
  <si>
    <t>%EJEC</t>
  </si>
  <si>
    <t>% EFECT</t>
  </si>
  <si>
    <t>FISCALÍA GENERAL DE LA NACIÓN</t>
  </si>
  <si>
    <t>DEPARTAMENTO DE  PRESUPUESTO Y CONTABILIDAD</t>
  </si>
  <si>
    <t>EJECUCIÓN PRESUPUESTAL CONSOLIDADA AL 31 DE JULIO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</si>
</sst>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8"/>
      <color rgb="FF000000"/>
      <name val="Times New Roman"/>
      <family val="1"/>
    </font>
    <font>
      <b/>
      <sz val="9"/>
      <name val="Arial"/>
      <family val="2"/>
    </font>
    <font>
      <b/>
      <sz val="11"/>
      <name val="Calibri"/>
      <family val="2"/>
    </font>
    <font>
      <b/>
      <sz val="8"/>
      <color indexed="8"/>
      <name val="Times New Roman"/>
      <family val="1"/>
    </font>
    <font>
      <sz val="9"/>
      <color rgb="FF000000"/>
      <name val="Arila"/>
    </font>
    <font>
      <b/>
      <sz val="9"/>
      <color rgb="FF000000"/>
      <name val="Arila"/>
    </font>
    <font>
      <sz val="9"/>
      <name val="Arila"/>
    </font>
    <font>
      <sz val="11"/>
      <name val="Calibri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1">
    <xf numFmtId="0" fontId="1" fillId="0" borderId="0" xfId="0" applyFont="1" applyFill="1" applyBorder="1"/>
    <xf numFmtId="4" fontId="7" fillId="0" borderId="0" xfId="0" applyNumberFormat="1" applyFont="1" applyFill="1" applyBorder="1"/>
    <xf numFmtId="4" fontId="9" fillId="0" borderId="0" xfId="0" applyNumberFormat="1" applyFont="1" applyFill="1" applyBorder="1"/>
    <xf numFmtId="0" fontId="10" fillId="0" borderId="0" xfId="0" applyFont="1" applyFill="1" applyBorder="1"/>
    <xf numFmtId="0" fontId="8" fillId="2" borderId="1" xfId="0" applyNumberFormat="1" applyFont="1" applyFill="1" applyBorder="1" applyAlignment="1">
      <alignment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43" fontId="11" fillId="2" borderId="1" xfId="1" applyFont="1" applyFill="1" applyBorder="1" applyAlignment="1" applyProtection="1">
      <alignment horizontal="left" vertical="center" wrapText="1" readingOrder="1"/>
      <protection locked="0"/>
    </xf>
    <xf numFmtId="0" fontId="8" fillId="2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4" fontId="5" fillId="3" borderId="1" xfId="0" applyNumberFormat="1" applyFont="1" applyFill="1" applyBorder="1" applyAlignment="1">
      <alignment horizontal="right" vertical="center" wrapText="1" readingOrder="1"/>
    </xf>
    <xf numFmtId="4" fontId="12" fillId="0" borderId="0" xfId="0" applyNumberFormat="1" applyFont="1" applyFill="1" applyBorder="1" applyAlignment="1">
      <alignment horizontal="right" vertical="center" wrapText="1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12" fillId="0" borderId="2" xfId="0" applyNumberFormat="1" applyFont="1" applyFill="1" applyBorder="1" applyAlignment="1">
      <alignment horizontal="righ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10" fontId="12" fillId="0" borderId="1" xfId="2" applyNumberFormat="1" applyFont="1" applyFill="1" applyBorder="1" applyAlignment="1">
      <alignment horizontal="center" vertical="center" wrapText="1" readingOrder="1"/>
    </xf>
    <xf numFmtId="4" fontId="12" fillId="0" borderId="1" xfId="0" applyNumberFormat="1" applyFont="1" applyFill="1" applyBorder="1" applyAlignment="1">
      <alignment horizontal="right" vertical="center" wrapText="1" readingOrder="1"/>
    </xf>
    <xf numFmtId="10" fontId="13" fillId="0" borderId="1" xfId="2" applyNumberFormat="1" applyFont="1" applyFill="1" applyBorder="1" applyAlignment="1">
      <alignment horizontal="center" vertical="center" wrapText="1" readingOrder="1"/>
    </xf>
    <xf numFmtId="10" fontId="5" fillId="3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4" fontId="12" fillId="0" borderId="2" xfId="0" applyNumberFormat="1" applyFont="1" applyFill="1" applyBorder="1" applyAlignment="1">
      <alignment horizontal="center" vertical="center" wrapText="1" readingOrder="1"/>
    </xf>
    <xf numFmtId="4" fontId="14" fillId="0" borderId="0" xfId="0" applyNumberFormat="1" applyFont="1" applyFill="1" applyBorder="1"/>
    <xf numFmtId="0" fontId="15" fillId="0" borderId="0" xfId="0" applyFont="1" applyFill="1" applyBorder="1"/>
    <xf numFmtId="0" fontId="4" fillId="0" borderId="2" xfId="0" applyNumberFormat="1" applyFont="1" applyFill="1" applyBorder="1" applyAlignment="1">
      <alignment horizontal="left" vertical="center" wrapText="1" readingOrder="1"/>
    </xf>
    <xf numFmtId="0" fontId="16" fillId="0" borderId="0" xfId="0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8"/>
  <sheetViews>
    <sheetView showGridLines="0" tabSelected="1" zoomScale="110" zoomScaleNormal="110" workbookViewId="0">
      <pane xSplit="11" ySplit="5" topLeftCell="L204" activePane="bottomRight" state="frozen"/>
      <selection pane="topRight" activeCell="L1" sqref="L1"/>
      <selection pane="bottomLeft" activeCell="A2" sqref="A2"/>
      <selection pane="bottomRight" activeCell="Q210" sqref="Q210"/>
    </sheetView>
  </sheetViews>
  <sheetFormatPr baseColWidth="10" defaultRowHeight="15"/>
  <cols>
    <col min="1" max="1" width="10.42578125" customWidth="1"/>
    <col min="2" max="8" width="5.42578125" hidden="1" customWidth="1"/>
    <col min="9" max="9" width="5" customWidth="1"/>
    <col min="10" max="10" width="5.85546875" customWidth="1"/>
    <col min="11" max="11" width="27.5703125" customWidth="1"/>
    <col min="12" max="12" width="17.5703125" customWidth="1"/>
    <col min="13" max="13" width="16.140625" customWidth="1"/>
    <col min="14" max="14" width="14.85546875" customWidth="1"/>
    <col min="15" max="15" width="17.140625" customWidth="1"/>
    <col min="16" max="16" width="14.28515625" customWidth="1"/>
    <col min="17" max="17" width="17" customWidth="1"/>
    <col min="18" max="19" width="16.85546875" customWidth="1"/>
    <col min="20" max="20" width="9.140625" customWidth="1"/>
    <col min="21" max="21" width="17.140625" customWidth="1"/>
    <col min="22" max="22" width="9.28515625" customWidth="1"/>
    <col min="23" max="23" width="17.28515625" customWidth="1"/>
    <col min="24" max="24" width="11.7109375" customWidth="1"/>
    <col min="25" max="25" width="14" customWidth="1"/>
  </cols>
  <sheetData>
    <row r="1" spans="1:28" ht="15.75">
      <c r="A1" s="28" t="s">
        <v>405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8" ht="15.75">
      <c r="A2" s="28" t="s">
        <v>406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8" ht="15.75">
      <c r="A3" s="28" t="s">
        <v>407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5" spans="1:28" ht="24">
      <c r="A5" s="14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  <c r="O5" s="14" t="s">
        <v>14</v>
      </c>
      <c r="P5" s="14" t="s">
        <v>15</v>
      </c>
      <c r="Q5" s="14" t="s">
        <v>16</v>
      </c>
      <c r="R5" s="14" t="s">
        <v>17</v>
      </c>
      <c r="S5" s="14" t="s">
        <v>18</v>
      </c>
      <c r="T5" s="14" t="s">
        <v>403</v>
      </c>
      <c r="U5" s="14" t="s">
        <v>19</v>
      </c>
      <c r="V5" s="14" t="s">
        <v>404</v>
      </c>
      <c r="W5" s="14" t="s">
        <v>20</v>
      </c>
    </row>
    <row r="6" spans="1:28">
      <c r="A6" s="19" t="s">
        <v>21</v>
      </c>
      <c r="B6" s="20" t="s">
        <v>22</v>
      </c>
      <c r="C6" s="20" t="s">
        <v>23</v>
      </c>
      <c r="D6" s="20" t="s">
        <v>24</v>
      </c>
      <c r="E6" s="20" t="s">
        <v>23</v>
      </c>
      <c r="F6" s="20" t="s">
        <v>23</v>
      </c>
      <c r="G6" s="20" t="s">
        <v>23</v>
      </c>
      <c r="H6" s="20"/>
      <c r="I6" s="20" t="s">
        <v>25</v>
      </c>
      <c r="J6" s="20" t="s">
        <v>26</v>
      </c>
      <c r="K6" s="21" t="s">
        <v>27</v>
      </c>
      <c r="L6" s="22">
        <v>769940000000</v>
      </c>
      <c r="M6" s="22">
        <v>0</v>
      </c>
      <c r="N6" s="22">
        <v>718000000</v>
      </c>
      <c r="O6" s="22">
        <v>769222000000</v>
      </c>
      <c r="P6" s="22">
        <v>0</v>
      </c>
      <c r="Q6" s="22">
        <v>481210958416</v>
      </c>
      <c r="R6" s="22">
        <v>288011041584</v>
      </c>
      <c r="S6" s="22">
        <v>481192193855</v>
      </c>
      <c r="T6" s="15">
        <f>+S6/O6</f>
        <v>0.62555698336111032</v>
      </c>
      <c r="U6" s="16">
        <v>481174288204</v>
      </c>
      <c r="V6" s="15">
        <f>+U6/O6</f>
        <v>0.62553370574944556</v>
      </c>
      <c r="W6" s="22">
        <v>480991090918</v>
      </c>
      <c r="X6" s="1"/>
      <c r="Y6" s="1"/>
      <c r="Z6" s="1"/>
      <c r="AA6" s="1"/>
      <c r="AB6" s="1"/>
    </row>
    <row r="7" spans="1:28">
      <c r="A7" s="19" t="s">
        <v>28</v>
      </c>
      <c r="B7" s="20" t="s">
        <v>22</v>
      </c>
      <c r="C7" s="20" t="s">
        <v>23</v>
      </c>
      <c r="D7" s="20" t="s">
        <v>24</v>
      </c>
      <c r="E7" s="20" t="s">
        <v>23</v>
      </c>
      <c r="F7" s="20" t="s">
        <v>23</v>
      </c>
      <c r="G7" s="20" t="s">
        <v>29</v>
      </c>
      <c r="H7" s="20"/>
      <c r="I7" s="20" t="s">
        <v>25</v>
      </c>
      <c r="J7" s="20" t="s">
        <v>26</v>
      </c>
      <c r="K7" s="21" t="s">
        <v>30</v>
      </c>
      <c r="L7" s="22">
        <v>70321368082</v>
      </c>
      <c r="M7" s="22">
        <v>0</v>
      </c>
      <c r="N7" s="22">
        <v>0</v>
      </c>
      <c r="O7" s="22">
        <v>70321368082</v>
      </c>
      <c r="P7" s="22">
        <v>0</v>
      </c>
      <c r="Q7" s="22">
        <v>40097227678</v>
      </c>
      <c r="R7" s="22">
        <v>30224140404</v>
      </c>
      <c r="S7" s="22">
        <v>40097227678</v>
      </c>
      <c r="T7" s="15">
        <f t="shared" ref="T7:T70" si="0">+S7/O7</f>
        <v>0.57019976675146056</v>
      </c>
      <c r="U7" s="22">
        <v>40085696069</v>
      </c>
      <c r="V7" s="15">
        <f t="shared" ref="V7:V70" si="1">+U7/O7</f>
        <v>0.57003578232802676</v>
      </c>
      <c r="W7" s="22">
        <v>40073474747</v>
      </c>
      <c r="X7" s="1"/>
      <c r="Y7" s="1"/>
      <c r="Z7" s="1"/>
      <c r="AA7" s="1"/>
      <c r="AB7" s="1"/>
    </row>
    <row r="8" spans="1:28" ht="22.5">
      <c r="A8" s="19" t="s">
        <v>31</v>
      </c>
      <c r="B8" s="20" t="s">
        <v>22</v>
      </c>
      <c r="C8" s="20" t="s">
        <v>23</v>
      </c>
      <c r="D8" s="20" t="s">
        <v>24</v>
      </c>
      <c r="E8" s="20" t="s">
        <v>23</v>
      </c>
      <c r="F8" s="20" t="s">
        <v>23</v>
      </c>
      <c r="G8" s="20" t="s">
        <v>32</v>
      </c>
      <c r="H8" s="20"/>
      <c r="I8" s="20" t="s">
        <v>25</v>
      </c>
      <c r="J8" s="20" t="s">
        <v>26</v>
      </c>
      <c r="K8" s="21" t="s">
        <v>33</v>
      </c>
      <c r="L8" s="22">
        <v>10320000000</v>
      </c>
      <c r="M8" s="22">
        <v>718000000</v>
      </c>
      <c r="N8" s="22">
        <v>0</v>
      </c>
      <c r="O8" s="22">
        <v>11038000000</v>
      </c>
      <c r="P8" s="22">
        <v>0</v>
      </c>
      <c r="Q8" s="22">
        <v>6252884833</v>
      </c>
      <c r="R8" s="22">
        <v>4785115167</v>
      </c>
      <c r="S8" s="22">
        <v>6252884833</v>
      </c>
      <c r="T8" s="15">
        <f t="shared" si="0"/>
        <v>0.56648712022105452</v>
      </c>
      <c r="U8" s="22">
        <v>6237873099</v>
      </c>
      <c r="V8" s="15">
        <f t="shared" si="1"/>
        <v>0.56512711532886395</v>
      </c>
      <c r="W8" s="22">
        <v>6227781897</v>
      </c>
      <c r="X8" s="1"/>
      <c r="Y8" s="1"/>
      <c r="Z8" s="1"/>
      <c r="AA8" s="1"/>
      <c r="AB8" s="1"/>
    </row>
    <row r="9" spans="1:28" s="3" customFormat="1" ht="21">
      <c r="A9" s="8" t="s">
        <v>287</v>
      </c>
      <c r="B9" s="5" t="s">
        <v>22</v>
      </c>
      <c r="C9" s="5" t="s">
        <v>23</v>
      </c>
      <c r="D9" s="5" t="s">
        <v>24</v>
      </c>
      <c r="E9" s="5" t="s">
        <v>23</v>
      </c>
      <c r="F9" s="5" t="s">
        <v>23</v>
      </c>
      <c r="G9" s="5"/>
      <c r="H9" s="5"/>
      <c r="I9" s="5" t="s">
        <v>25</v>
      </c>
      <c r="J9" s="5" t="s">
        <v>26</v>
      </c>
      <c r="K9" s="9" t="s">
        <v>288</v>
      </c>
      <c r="L9" s="23">
        <v>850581368082</v>
      </c>
      <c r="M9" s="23">
        <v>0</v>
      </c>
      <c r="N9" s="23">
        <v>0</v>
      </c>
      <c r="O9" s="23">
        <v>850581368082</v>
      </c>
      <c r="P9" s="23">
        <v>0</v>
      </c>
      <c r="Q9" s="23">
        <v>527561070927</v>
      </c>
      <c r="R9" s="23">
        <v>323020297155</v>
      </c>
      <c r="S9" s="23">
        <v>527542306366</v>
      </c>
      <c r="T9" s="17">
        <f t="shared" si="0"/>
        <v>0.62021380453650199</v>
      </c>
      <c r="U9" s="23">
        <v>527497857372</v>
      </c>
      <c r="V9" s="17">
        <f t="shared" si="1"/>
        <v>0.62016154734434148</v>
      </c>
      <c r="W9" s="23">
        <v>527292347562</v>
      </c>
      <c r="X9" s="2"/>
      <c r="Y9" s="2"/>
      <c r="Z9" s="2"/>
      <c r="AA9" s="2"/>
      <c r="AB9" s="2"/>
    </row>
    <row r="10" spans="1:28">
      <c r="A10" s="19" t="s">
        <v>34</v>
      </c>
      <c r="B10" s="20" t="s">
        <v>22</v>
      </c>
      <c r="C10" s="20" t="s">
        <v>23</v>
      </c>
      <c r="D10" s="20" t="s">
        <v>24</v>
      </c>
      <c r="E10" s="20" t="s">
        <v>23</v>
      </c>
      <c r="F10" s="20" t="s">
        <v>32</v>
      </c>
      <c r="G10" s="20" t="s">
        <v>29</v>
      </c>
      <c r="H10" s="20"/>
      <c r="I10" s="20" t="s">
        <v>25</v>
      </c>
      <c r="J10" s="20" t="s">
        <v>26</v>
      </c>
      <c r="K10" s="21" t="s">
        <v>35</v>
      </c>
      <c r="L10" s="22">
        <v>5915898724</v>
      </c>
      <c r="M10" s="22">
        <v>0</v>
      </c>
      <c r="N10" s="22">
        <v>0</v>
      </c>
      <c r="O10" s="22">
        <v>5915898724</v>
      </c>
      <c r="P10" s="22">
        <v>0</v>
      </c>
      <c r="Q10" s="22">
        <v>3268196156</v>
      </c>
      <c r="R10" s="22">
        <v>2647702568</v>
      </c>
      <c r="S10" s="22">
        <v>3268196156</v>
      </c>
      <c r="T10" s="15">
        <f t="shared" si="0"/>
        <v>0.55244288458512159</v>
      </c>
      <c r="U10" s="22">
        <v>3268196156</v>
      </c>
      <c r="V10" s="15">
        <f t="shared" si="1"/>
        <v>0.55244288458512159</v>
      </c>
      <c r="W10" s="22">
        <v>3260209894</v>
      </c>
      <c r="X10" s="1"/>
      <c r="Y10" s="1"/>
      <c r="Z10" s="1"/>
      <c r="AA10" s="1"/>
      <c r="AB10" s="1"/>
    </row>
    <row r="11" spans="1:28" s="3" customFormat="1">
      <c r="A11" s="8" t="s">
        <v>289</v>
      </c>
      <c r="B11" s="5" t="s">
        <v>22</v>
      </c>
      <c r="C11" s="5" t="s">
        <v>23</v>
      </c>
      <c r="D11" s="5" t="s">
        <v>24</v>
      </c>
      <c r="E11" s="5" t="s">
        <v>23</v>
      </c>
      <c r="F11" s="5" t="s">
        <v>32</v>
      </c>
      <c r="G11" s="5"/>
      <c r="H11" s="5"/>
      <c r="I11" s="5" t="s">
        <v>25</v>
      </c>
      <c r="J11" s="5" t="s">
        <v>26</v>
      </c>
      <c r="K11" s="9" t="s">
        <v>290</v>
      </c>
      <c r="L11" s="23">
        <v>5915898724</v>
      </c>
      <c r="M11" s="23">
        <v>0</v>
      </c>
      <c r="N11" s="23">
        <v>0</v>
      </c>
      <c r="O11" s="23">
        <v>5915898724</v>
      </c>
      <c r="P11" s="23">
        <v>0</v>
      </c>
      <c r="Q11" s="23">
        <v>3268196156</v>
      </c>
      <c r="R11" s="23">
        <v>2647702568</v>
      </c>
      <c r="S11" s="23">
        <v>3268196156</v>
      </c>
      <c r="T11" s="17">
        <f t="shared" si="0"/>
        <v>0.55244288458512159</v>
      </c>
      <c r="U11" s="23">
        <v>3268196156</v>
      </c>
      <c r="V11" s="17">
        <f t="shared" si="1"/>
        <v>0.55244288458512159</v>
      </c>
      <c r="W11" s="23">
        <v>3260209894</v>
      </c>
      <c r="X11" s="2"/>
      <c r="Y11" s="2"/>
      <c r="Z11" s="2"/>
      <c r="AA11" s="2"/>
      <c r="AB11" s="2"/>
    </row>
    <row r="12" spans="1:28">
      <c r="A12" s="19" t="s">
        <v>36</v>
      </c>
      <c r="B12" s="20" t="s">
        <v>22</v>
      </c>
      <c r="C12" s="20" t="s">
        <v>23</v>
      </c>
      <c r="D12" s="20" t="s">
        <v>24</v>
      </c>
      <c r="E12" s="20" t="s">
        <v>23</v>
      </c>
      <c r="F12" s="20" t="s">
        <v>37</v>
      </c>
      <c r="G12" s="20" t="s">
        <v>23</v>
      </c>
      <c r="H12" s="20"/>
      <c r="I12" s="20" t="s">
        <v>25</v>
      </c>
      <c r="J12" s="20" t="s">
        <v>26</v>
      </c>
      <c r="K12" s="21" t="s">
        <v>38</v>
      </c>
      <c r="L12" s="22">
        <v>116160000000</v>
      </c>
      <c r="M12" s="22">
        <v>0</v>
      </c>
      <c r="N12" s="22">
        <v>0</v>
      </c>
      <c r="O12" s="22">
        <v>116160000000</v>
      </c>
      <c r="P12" s="22">
        <v>0</v>
      </c>
      <c r="Q12" s="22">
        <v>69065220649</v>
      </c>
      <c r="R12" s="22">
        <v>47094779351</v>
      </c>
      <c r="S12" s="22">
        <v>69065220649</v>
      </c>
      <c r="T12" s="15">
        <f t="shared" si="0"/>
        <v>0.59456973699207993</v>
      </c>
      <c r="U12" s="22">
        <v>69059245124</v>
      </c>
      <c r="V12" s="15">
        <f t="shared" si="1"/>
        <v>0.59451829480027552</v>
      </c>
      <c r="W12" s="22">
        <v>69055507174</v>
      </c>
      <c r="X12" s="1"/>
      <c r="Y12" s="1"/>
      <c r="Z12" s="1"/>
      <c r="AA12" s="1"/>
      <c r="AB12" s="1"/>
    </row>
    <row r="13" spans="1:28" ht="22.5">
      <c r="A13" s="19" t="s">
        <v>39</v>
      </c>
      <c r="B13" s="20" t="s">
        <v>22</v>
      </c>
      <c r="C13" s="20" t="s">
        <v>23</v>
      </c>
      <c r="D13" s="20" t="s">
        <v>24</v>
      </c>
      <c r="E13" s="20" t="s">
        <v>23</v>
      </c>
      <c r="F13" s="20" t="s">
        <v>37</v>
      </c>
      <c r="G13" s="20" t="s">
        <v>29</v>
      </c>
      <c r="H13" s="20"/>
      <c r="I13" s="20" t="s">
        <v>25</v>
      </c>
      <c r="J13" s="20" t="s">
        <v>26</v>
      </c>
      <c r="K13" s="21" t="s">
        <v>40</v>
      </c>
      <c r="L13" s="22">
        <v>32800000000</v>
      </c>
      <c r="M13" s="22">
        <v>0</v>
      </c>
      <c r="N13" s="22">
        <v>0</v>
      </c>
      <c r="O13" s="22">
        <v>32800000000</v>
      </c>
      <c r="P13" s="22">
        <v>0</v>
      </c>
      <c r="Q13" s="22">
        <v>22420708185</v>
      </c>
      <c r="R13" s="22">
        <v>10379291815</v>
      </c>
      <c r="S13" s="22">
        <v>22420708185</v>
      </c>
      <c r="T13" s="15">
        <f t="shared" si="0"/>
        <v>0.68355817637195126</v>
      </c>
      <c r="U13" s="22">
        <v>22420708185</v>
      </c>
      <c r="V13" s="15">
        <f t="shared" si="1"/>
        <v>0.68355817637195126</v>
      </c>
      <c r="W13" s="22">
        <v>22412874609</v>
      </c>
      <c r="X13" s="1"/>
      <c r="Y13" s="1"/>
      <c r="Z13" s="1"/>
      <c r="AA13" s="1"/>
      <c r="AB13" s="1"/>
    </row>
    <row r="14" spans="1:28" ht="22.5">
      <c r="A14" s="19" t="s">
        <v>41</v>
      </c>
      <c r="B14" s="20" t="s">
        <v>22</v>
      </c>
      <c r="C14" s="20" t="s">
        <v>23</v>
      </c>
      <c r="D14" s="20" t="s">
        <v>24</v>
      </c>
      <c r="E14" s="20" t="s">
        <v>23</v>
      </c>
      <c r="F14" s="20" t="s">
        <v>37</v>
      </c>
      <c r="G14" s="20" t="s">
        <v>42</v>
      </c>
      <c r="H14" s="20"/>
      <c r="I14" s="20" t="s">
        <v>25</v>
      </c>
      <c r="J14" s="20" t="s">
        <v>26</v>
      </c>
      <c r="K14" s="21" t="s">
        <v>43</v>
      </c>
      <c r="L14" s="22">
        <v>35580000000</v>
      </c>
      <c r="M14" s="22">
        <v>0</v>
      </c>
      <c r="N14" s="22">
        <v>0</v>
      </c>
      <c r="O14" s="22">
        <v>35580000000</v>
      </c>
      <c r="P14" s="22">
        <v>0</v>
      </c>
      <c r="Q14" s="22">
        <v>17638335523</v>
      </c>
      <c r="R14" s="22">
        <v>17941664477</v>
      </c>
      <c r="S14" s="22">
        <v>17638335523</v>
      </c>
      <c r="T14" s="15">
        <f t="shared" si="0"/>
        <v>0.4957373671444632</v>
      </c>
      <c r="U14" s="22">
        <v>17638335523</v>
      </c>
      <c r="V14" s="15">
        <f t="shared" si="1"/>
        <v>0.4957373671444632</v>
      </c>
      <c r="W14" s="22">
        <v>17638335523</v>
      </c>
      <c r="X14" s="1"/>
      <c r="Y14" s="1"/>
      <c r="Z14" s="1"/>
      <c r="AA14" s="1"/>
      <c r="AB14" s="1"/>
    </row>
    <row r="15" spans="1:28" ht="22.5">
      <c r="A15" s="19" t="s">
        <v>44</v>
      </c>
      <c r="B15" s="20" t="s">
        <v>22</v>
      </c>
      <c r="C15" s="20" t="s">
        <v>23</v>
      </c>
      <c r="D15" s="20" t="s">
        <v>24</v>
      </c>
      <c r="E15" s="20" t="s">
        <v>23</v>
      </c>
      <c r="F15" s="20" t="s">
        <v>37</v>
      </c>
      <c r="G15" s="20" t="s">
        <v>25</v>
      </c>
      <c r="H15" s="20"/>
      <c r="I15" s="20" t="s">
        <v>25</v>
      </c>
      <c r="J15" s="20" t="s">
        <v>26</v>
      </c>
      <c r="K15" s="21" t="s">
        <v>45</v>
      </c>
      <c r="L15" s="22">
        <v>456284098314</v>
      </c>
      <c r="M15" s="22">
        <v>0</v>
      </c>
      <c r="N15" s="22">
        <v>0</v>
      </c>
      <c r="O15" s="22">
        <v>456284098314</v>
      </c>
      <c r="P15" s="22">
        <v>0</v>
      </c>
      <c r="Q15" s="22">
        <v>270376605008</v>
      </c>
      <c r="R15" s="22">
        <v>185907493306</v>
      </c>
      <c r="S15" s="22">
        <v>270376605008</v>
      </c>
      <c r="T15" s="15">
        <f t="shared" si="0"/>
        <v>0.59256197182207204</v>
      </c>
      <c r="U15" s="22">
        <v>270361108815</v>
      </c>
      <c r="V15" s="15">
        <f t="shared" si="1"/>
        <v>0.59252801010160605</v>
      </c>
      <c r="W15" s="22">
        <v>270288653014</v>
      </c>
      <c r="X15" s="1"/>
      <c r="Y15" s="1"/>
      <c r="Z15" s="1"/>
      <c r="AA15" s="1"/>
      <c r="AB15" s="1"/>
    </row>
    <row r="16" spans="1:28">
      <c r="A16" s="19" t="s">
        <v>46</v>
      </c>
      <c r="B16" s="20" t="s">
        <v>22</v>
      </c>
      <c r="C16" s="20" t="s">
        <v>23</v>
      </c>
      <c r="D16" s="20" t="s">
        <v>24</v>
      </c>
      <c r="E16" s="20" t="s">
        <v>23</v>
      </c>
      <c r="F16" s="20" t="s">
        <v>37</v>
      </c>
      <c r="G16" s="20" t="s">
        <v>47</v>
      </c>
      <c r="H16" s="20"/>
      <c r="I16" s="20" t="s">
        <v>25</v>
      </c>
      <c r="J16" s="20" t="s">
        <v>26</v>
      </c>
      <c r="K16" s="21" t="s">
        <v>48</v>
      </c>
      <c r="L16" s="22">
        <v>883000000</v>
      </c>
      <c r="M16" s="22">
        <v>0</v>
      </c>
      <c r="N16" s="22">
        <v>0</v>
      </c>
      <c r="O16" s="22">
        <v>883000000</v>
      </c>
      <c r="P16" s="22">
        <v>0</v>
      </c>
      <c r="Q16" s="22">
        <v>298366268</v>
      </c>
      <c r="R16" s="22">
        <v>584633732</v>
      </c>
      <c r="S16" s="22">
        <v>298366268</v>
      </c>
      <c r="T16" s="15">
        <f t="shared" si="0"/>
        <v>0.33790064326160818</v>
      </c>
      <c r="U16" s="22">
        <v>298366268</v>
      </c>
      <c r="V16" s="15">
        <f t="shared" si="1"/>
        <v>0.33790064326160818</v>
      </c>
      <c r="W16" s="22">
        <v>298308471</v>
      </c>
      <c r="X16" s="1"/>
      <c r="Y16" s="1"/>
      <c r="Z16" s="1"/>
      <c r="AA16" s="1"/>
      <c r="AB16" s="1"/>
    </row>
    <row r="17" spans="1:28">
      <c r="A17" s="19" t="s">
        <v>49</v>
      </c>
      <c r="B17" s="20" t="s">
        <v>22</v>
      </c>
      <c r="C17" s="20" t="s">
        <v>23</v>
      </c>
      <c r="D17" s="20" t="s">
        <v>24</v>
      </c>
      <c r="E17" s="20" t="s">
        <v>23</v>
      </c>
      <c r="F17" s="20" t="s">
        <v>37</v>
      </c>
      <c r="G17" s="20" t="s">
        <v>50</v>
      </c>
      <c r="H17" s="20"/>
      <c r="I17" s="20" t="s">
        <v>25</v>
      </c>
      <c r="J17" s="20" t="s">
        <v>26</v>
      </c>
      <c r="K17" s="21" t="s">
        <v>51</v>
      </c>
      <c r="L17" s="22">
        <v>991000000</v>
      </c>
      <c r="M17" s="22">
        <v>0</v>
      </c>
      <c r="N17" s="22">
        <v>0</v>
      </c>
      <c r="O17" s="22">
        <v>991000000</v>
      </c>
      <c r="P17" s="22">
        <v>0</v>
      </c>
      <c r="Q17" s="22">
        <v>363560003</v>
      </c>
      <c r="R17" s="22">
        <v>627439997</v>
      </c>
      <c r="S17" s="22">
        <v>363560003</v>
      </c>
      <c r="T17" s="15">
        <f t="shared" si="0"/>
        <v>0.3668617588294652</v>
      </c>
      <c r="U17" s="22">
        <v>363560003</v>
      </c>
      <c r="V17" s="15">
        <f t="shared" si="1"/>
        <v>0.3668617588294652</v>
      </c>
      <c r="W17" s="22">
        <v>363476863</v>
      </c>
      <c r="X17" s="1"/>
      <c r="Y17" s="1"/>
      <c r="Z17" s="1"/>
      <c r="AA17" s="1"/>
      <c r="AB17" s="1"/>
    </row>
    <row r="18" spans="1:28">
      <c r="A18" s="19" t="s">
        <v>52</v>
      </c>
      <c r="B18" s="20" t="s">
        <v>22</v>
      </c>
      <c r="C18" s="20" t="s">
        <v>23</v>
      </c>
      <c r="D18" s="20" t="s">
        <v>24</v>
      </c>
      <c r="E18" s="20" t="s">
        <v>23</v>
      </c>
      <c r="F18" s="20" t="s">
        <v>37</v>
      </c>
      <c r="G18" s="20" t="s">
        <v>53</v>
      </c>
      <c r="H18" s="20"/>
      <c r="I18" s="20" t="s">
        <v>25</v>
      </c>
      <c r="J18" s="20" t="s">
        <v>26</v>
      </c>
      <c r="K18" s="21" t="s">
        <v>54</v>
      </c>
      <c r="L18" s="22">
        <v>41935000000</v>
      </c>
      <c r="M18" s="22">
        <v>2300000000</v>
      </c>
      <c r="N18" s="22">
        <v>0</v>
      </c>
      <c r="O18" s="22">
        <v>44235000000</v>
      </c>
      <c r="P18" s="22">
        <v>0</v>
      </c>
      <c r="Q18" s="22">
        <v>43140629339</v>
      </c>
      <c r="R18" s="22">
        <v>1094370661</v>
      </c>
      <c r="S18" s="22">
        <v>43140629339</v>
      </c>
      <c r="T18" s="15">
        <f t="shared" si="0"/>
        <v>0.97526007322256136</v>
      </c>
      <c r="U18" s="22">
        <v>43140629339</v>
      </c>
      <c r="V18" s="15">
        <f t="shared" si="1"/>
        <v>0.97526007322256136</v>
      </c>
      <c r="W18" s="22">
        <v>43140629339</v>
      </c>
      <c r="X18" s="1"/>
      <c r="Y18" s="1"/>
      <c r="Z18" s="1"/>
      <c r="AA18" s="1"/>
      <c r="AB18" s="1"/>
    </row>
    <row r="19" spans="1:28">
      <c r="A19" s="19" t="s">
        <v>55</v>
      </c>
      <c r="B19" s="20" t="s">
        <v>22</v>
      </c>
      <c r="C19" s="20" t="s">
        <v>23</v>
      </c>
      <c r="D19" s="20" t="s">
        <v>24</v>
      </c>
      <c r="E19" s="20" t="s">
        <v>23</v>
      </c>
      <c r="F19" s="20" t="s">
        <v>37</v>
      </c>
      <c r="G19" s="20" t="s">
        <v>56</v>
      </c>
      <c r="H19" s="20"/>
      <c r="I19" s="20" t="s">
        <v>25</v>
      </c>
      <c r="J19" s="20" t="s">
        <v>26</v>
      </c>
      <c r="K19" s="21" t="s">
        <v>57</v>
      </c>
      <c r="L19" s="22">
        <v>47825000000</v>
      </c>
      <c r="M19" s="22">
        <v>0</v>
      </c>
      <c r="N19" s="22">
        <v>0</v>
      </c>
      <c r="O19" s="22">
        <v>47825000000</v>
      </c>
      <c r="P19" s="22">
        <v>0</v>
      </c>
      <c r="Q19" s="22">
        <v>25233566732</v>
      </c>
      <c r="R19" s="22">
        <v>22591433268</v>
      </c>
      <c r="S19" s="22">
        <v>25233566732</v>
      </c>
      <c r="T19" s="15">
        <f t="shared" si="0"/>
        <v>0.52762293219027701</v>
      </c>
      <c r="U19" s="22">
        <v>25226647766</v>
      </c>
      <c r="V19" s="15">
        <f t="shared" si="1"/>
        <v>0.52747825961317307</v>
      </c>
      <c r="W19" s="22">
        <v>25219314973</v>
      </c>
      <c r="X19" s="1"/>
      <c r="Y19" s="1"/>
      <c r="Z19" s="1"/>
      <c r="AA19" s="1"/>
      <c r="AB19" s="1"/>
    </row>
    <row r="20" spans="1:28">
      <c r="A20" s="19" t="s">
        <v>58</v>
      </c>
      <c r="B20" s="20" t="s">
        <v>22</v>
      </c>
      <c r="C20" s="20" t="s">
        <v>23</v>
      </c>
      <c r="D20" s="20" t="s">
        <v>24</v>
      </c>
      <c r="E20" s="20" t="s">
        <v>23</v>
      </c>
      <c r="F20" s="20" t="s">
        <v>37</v>
      </c>
      <c r="G20" s="20" t="s">
        <v>59</v>
      </c>
      <c r="H20" s="20"/>
      <c r="I20" s="20" t="s">
        <v>25</v>
      </c>
      <c r="J20" s="20" t="s">
        <v>26</v>
      </c>
      <c r="K20" s="21" t="s">
        <v>60</v>
      </c>
      <c r="L20" s="22">
        <v>101720000000</v>
      </c>
      <c r="M20" s="22">
        <v>0</v>
      </c>
      <c r="N20" s="22">
        <v>6300000000</v>
      </c>
      <c r="O20" s="22">
        <v>95420000000</v>
      </c>
      <c r="P20" s="22">
        <v>0</v>
      </c>
      <c r="Q20" s="22">
        <v>893508978</v>
      </c>
      <c r="R20" s="22">
        <v>94526491022</v>
      </c>
      <c r="S20" s="22">
        <v>893508978</v>
      </c>
      <c r="T20" s="15">
        <f t="shared" si="0"/>
        <v>9.3639591071054285E-3</v>
      </c>
      <c r="U20" s="22">
        <v>893508978</v>
      </c>
      <c r="V20" s="15">
        <f t="shared" si="1"/>
        <v>9.3639591071054285E-3</v>
      </c>
      <c r="W20" s="22">
        <v>893508978</v>
      </c>
      <c r="X20" s="1"/>
      <c r="Y20" s="1"/>
      <c r="Z20" s="1"/>
      <c r="AA20" s="1"/>
      <c r="AB20" s="1"/>
    </row>
    <row r="21" spans="1:28">
      <c r="A21" s="19" t="s">
        <v>61</v>
      </c>
      <c r="B21" s="20" t="s">
        <v>22</v>
      </c>
      <c r="C21" s="20" t="s">
        <v>23</v>
      </c>
      <c r="D21" s="20" t="s">
        <v>24</v>
      </c>
      <c r="E21" s="20" t="s">
        <v>23</v>
      </c>
      <c r="F21" s="20" t="s">
        <v>37</v>
      </c>
      <c r="G21" s="20" t="s">
        <v>62</v>
      </c>
      <c r="H21" s="20"/>
      <c r="I21" s="20" t="s">
        <v>25</v>
      </c>
      <c r="J21" s="20" t="s">
        <v>26</v>
      </c>
      <c r="K21" s="21" t="s">
        <v>63</v>
      </c>
      <c r="L21" s="22">
        <v>51440000000</v>
      </c>
      <c r="M21" s="22">
        <v>0</v>
      </c>
      <c r="N21" s="22">
        <v>0</v>
      </c>
      <c r="O21" s="22">
        <v>51440000000</v>
      </c>
      <c r="P21" s="22">
        <v>0</v>
      </c>
      <c r="Q21" s="22">
        <v>25689406194</v>
      </c>
      <c r="R21" s="22">
        <v>25750593806</v>
      </c>
      <c r="S21" s="22">
        <v>25689406194</v>
      </c>
      <c r="T21" s="15">
        <f t="shared" si="0"/>
        <v>0.49940525260497665</v>
      </c>
      <c r="U21" s="22">
        <v>25689406194</v>
      </c>
      <c r="V21" s="15">
        <f t="shared" si="1"/>
        <v>0.49940525260497665</v>
      </c>
      <c r="W21" s="22">
        <v>25689406194</v>
      </c>
      <c r="X21" s="1"/>
      <c r="Y21" s="1"/>
      <c r="Z21" s="1"/>
      <c r="AA21" s="1"/>
      <c r="AB21" s="1"/>
    </row>
    <row r="22" spans="1:28">
      <c r="A22" s="19" t="s">
        <v>64</v>
      </c>
      <c r="B22" s="20" t="s">
        <v>22</v>
      </c>
      <c r="C22" s="20" t="s">
        <v>23</v>
      </c>
      <c r="D22" s="20" t="s">
        <v>24</v>
      </c>
      <c r="E22" s="20" t="s">
        <v>23</v>
      </c>
      <c r="F22" s="20" t="s">
        <v>37</v>
      </c>
      <c r="G22" s="20" t="s">
        <v>65</v>
      </c>
      <c r="H22" s="20"/>
      <c r="I22" s="20" t="s">
        <v>25</v>
      </c>
      <c r="J22" s="20" t="s">
        <v>26</v>
      </c>
      <c r="K22" s="21" t="s">
        <v>66</v>
      </c>
      <c r="L22" s="22">
        <v>3688000000</v>
      </c>
      <c r="M22" s="22">
        <v>0</v>
      </c>
      <c r="N22" s="22">
        <v>0</v>
      </c>
      <c r="O22" s="22">
        <v>3688000000</v>
      </c>
      <c r="P22" s="22">
        <v>0</v>
      </c>
      <c r="Q22" s="22">
        <v>1905827236</v>
      </c>
      <c r="R22" s="22">
        <v>1782172764</v>
      </c>
      <c r="S22" s="22">
        <v>1905827236</v>
      </c>
      <c r="T22" s="15">
        <f t="shared" si="0"/>
        <v>0.51676443492407809</v>
      </c>
      <c r="U22" s="22">
        <v>1905827236</v>
      </c>
      <c r="V22" s="15">
        <f t="shared" si="1"/>
        <v>0.51676443492407809</v>
      </c>
      <c r="W22" s="22">
        <v>1905827236</v>
      </c>
      <c r="X22" s="1"/>
      <c r="Y22" s="1"/>
      <c r="Z22" s="1"/>
      <c r="AA22" s="1"/>
      <c r="AB22" s="1"/>
    </row>
    <row r="23" spans="1:28">
      <c r="A23" s="19" t="s">
        <v>67</v>
      </c>
      <c r="B23" s="20" t="s">
        <v>22</v>
      </c>
      <c r="C23" s="20" t="s">
        <v>23</v>
      </c>
      <c r="D23" s="20" t="s">
        <v>24</v>
      </c>
      <c r="E23" s="20" t="s">
        <v>23</v>
      </c>
      <c r="F23" s="20" t="s">
        <v>37</v>
      </c>
      <c r="G23" s="20" t="s">
        <v>68</v>
      </c>
      <c r="H23" s="20"/>
      <c r="I23" s="20" t="s">
        <v>25</v>
      </c>
      <c r="J23" s="20" t="s">
        <v>26</v>
      </c>
      <c r="K23" s="21" t="s">
        <v>69</v>
      </c>
      <c r="L23" s="22">
        <v>260000000</v>
      </c>
      <c r="M23" s="22">
        <v>0</v>
      </c>
      <c r="N23" s="22">
        <v>0</v>
      </c>
      <c r="O23" s="22">
        <v>260000000</v>
      </c>
      <c r="P23" s="22">
        <v>0</v>
      </c>
      <c r="Q23" s="22">
        <v>11815906</v>
      </c>
      <c r="R23" s="22">
        <v>248184094</v>
      </c>
      <c r="S23" s="22">
        <v>11815906</v>
      </c>
      <c r="T23" s="15">
        <f t="shared" si="0"/>
        <v>4.5445792307692308E-2</v>
      </c>
      <c r="U23" s="22">
        <v>11815906</v>
      </c>
      <c r="V23" s="15">
        <f t="shared" si="1"/>
        <v>4.5445792307692308E-2</v>
      </c>
      <c r="W23" s="22">
        <v>11815906</v>
      </c>
      <c r="X23" s="1"/>
      <c r="Y23" s="1"/>
      <c r="Z23" s="1"/>
      <c r="AA23" s="1"/>
      <c r="AB23" s="1"/>
    </row>
    <row r="24" spans="1:28">
      <c r="A24" s="19" t="s">
        <v>70</v>
      </c>
      <c r="B24" s="20" t="s">
        <v>22</v>
      </c>
      <c r="C24" s="20" t="s">
        <v>23</v>
      </c>
      <c r="D24" s="20" t="s">
        <v>24</v>
      </c>
      <c r="E24" s="20" t="s">
        <v>23</v>
      </c>
      <c r="F24" s="20" t="s">
        <v>37</v>
      </c>
      <c r="G24" s="20" t="s">
        <v>71</v>
      </c>
      <c r="H24" s="20"/>
      <c r="I24" s="20" t="s">
        <v>25</v>
      </c>
      <c r="J24" s="20" t="s">
        <v>26</v>
      </c>
      <c r="K24" s="21" t="s">
        <v>72</v>
      </c>
      <c r="L24" s="22">
        <v>2000000</v>
      </c>
      <c r="M24" s="22">
        <v>0</v>
      </c>
      <c r="N24" s="22">
        <v>0</v>
      </c>
      <c r="O24" s="22">
        <v>2000000</v>
      </c>
      <c r="P24" s="22">
        <v>0</v>
      </c>
      <c r="Q24" s="22">
        <v>0</v>
      </c>
      <c r="R24" s="22">
        <v>2000000</v>
      </c>
      <c r="S24" s="22">
        <v>0</v>
      </c>
      <c r="T24" s="15">
        <f t="shared" si="0"/>
        <v>0</v>
      </c>
      <c r="U24" s="22">
        <v>0</v>
      </c>
      <c r="V24" s="15">
        <f t="shared" si="1"/>
        <v>0</v>
      </c>
      <c r="W24" s="22">
        <v>0</v>
      </c>
      <c r="X24" s="1"/>
      <c r="Y24" s="1"/>
      <c r="Z24" s="1"/>
      <c r="AA24" s="1"/>
      <c r="AB24" s="1"/>
    </row>
    <row r="25" spans="1:28">
      <c r="A25" s="19" t="s">
        <v>73</v>
      </c>
      <c r="B25" s="20" t="s">
        <v>22</v>
      </c>
      <c r="C25" s="20" t="s">
        <v>23</v>
      </c>
      <c r="D25" s="20" t="s">
        <v>24</v>
      </c>
      <c r="E25" s="20" t="s">
        <v>23</v>
      </c>
      <c r="F25" s="20" t="s">
        <v>37</v>
      </c>
      <c r="G25" s="20" t="s">
        <v>74</v>
      </c>
      <c r="H25" s="20"/>
      <c r="I25" s="20" t="s">
        <v>25</v>
      </c>
      <c r="J25" s="20" t="s">
        <v>26</v>
      </c>
      <c r="K25" s="21" t="s">
        <v>75</v>
      </c>
      <c r="L25" s="22">
        <v>3000000</v>
      </c>
      <c r="M25" s="22">
        <v>0</v>
      </c>
      <c r="N25" s="22">
        <v>0</v>
      </c>
      <c r="O25" s="22">
        <v>3000000</v>
      </c>
      <c r="P25" s="22">
        <v>0</v>
      </c>
      <c r="Q25" s="22">
        <v>1076182</v>
      </c>
      <c r="R25" s="22">
        <v>1923818</v>
      </c>
      <c r="S25" s="22">
        <v>1076182</v>
      </c>
      <c r="T25" s="15">
        <f t="shared" si="0"/>
        <v>0.35872733333333334</v>
      </c>
      <c r="U25" s="22">
        <v>1076182</v>
      </c>
      <c r="V25" s="15">
        <f t="shared" si="1"/>
        <v>0.35872733333333334</v>
      </c>
      <c r="W25" s="22">
        <v>1076182</v>
      </c>
      <c r="X25" s="1"/>
      <c r="Y25" s="1"/>
      <c r="Z25" s="1"/>
      <c r="AA25" s="1"/>
      <c r="AB25" s="1"/>
    </row>
    <row r="26" spans="1:28">
      <c r="A26" s="19" t="s">
        <v>76</v>
      </c>
      <c r="B26" s="20" t="s">
        <v>22</v>
      </c>
      <c r="C26" s="20" t="s">
        <v>23</v>
      </c>
      <c r="D26" s="20" t="s">
        <v>24</v>
      </c>
      <c r="E26" s="20" t="s">
        <v>23</v>
      </c>
      <c r="F26" s="20" t="s">
        <v>37</v>
      </c>
      <c r="G26" s="20" t="s">
        <v>77</v>
      </c>
      <c r="H26" s="20"/>
      <c r="I26" s="20" t="s">
        <v>25</v>
      </c>
      <c r="J26" s="20" t="s">
        <v>26</v>
      </c>
      <c r="K26" s="21" t="s">
        <v>78</v>
      </c>
      <c r="L26" s="22">
        <v>290000000</v>
      </c>
      <c r="M26" s="22">
        <v>0</v>
      </c>
      <c r="N26" s="22">
        <v>0</v>
      </c>
      <c r="O26" s="22">
        <v>290000000</v>
      </c>
      <c r="P26" s="22">
        <v>0</v>
      </c>
      <c r="Q26" s="22">
        <v>14581850</v>
      </c>
      <c r="R26" s="22">
        <v>275418150</v>
      </c>
      <c r="S26" s="22">
        <v>14581850</v>
      </c>
      <c r="T26" s="15">
        <f t="shared" si="0"/>
        <v>5.0282241379310345E-2</v>
      </c>
      <c r="U26" s="22">
        <v>14581850</v>
      </c>
      <c r="V26" s="15">
        <f t="shared" si="1"/>
        <v>5.0282241379310345E-2</v>
      </c>
      <c r="W26" s="22">
        <v>14581850</v>
      </c>
      <c r="X26" s="1"/>
      <c r="Y26" s="1"/>
      <c r="Z26" s="1"/>
      <c r="AA26" s="1"/>
      <c r="AB26" s="1"/>
    </row>
    <row r="27" spans="1:28" ht="22.5">
      <c r="A27" s="19" t="s">
        <v>79</v>
      </c>
      <c r="B27" s="20" t="s">
        <v>22</v>
      </c>
      <c r="C27" s="20" t="s">
        <v>23</v>
      </c>
      <c r="D27" s="20" t="s">
        <v>24</v>
      </c>
      <c r="E27" s="20" t="s">
        <v>23</v>
      </c>
      <c r="F27" s="20" t="s">
        <v>37</v>
      </c>
      <c r="G27" s="20" t="s">
        <v>80</v>
      </c>
      <c r="H27" s="20"/>
      <c r="I27" s="20" t="s">
        <v>25</v>
      </c>
      <c r="J27" s="20" t="s">
        <v>26</v>
      </c>
      <c r="K27" s="21" t="s">
        <v>81</v>
      </c>
      <c r="L27" s="22">
        <v>5373000000</v>
      </c>
      <c r="M27" s="22">
        <v>0</v>
      </c>
      <c r="N27" s="22">
        <v>0</v>
      </c>
      <c r="O27" s="22">
        <v>5373000000</v>
      </c>
      <c r="P27" s="22">
        <v>0</v>
      </c>
      <c r="Q27" s="22">
        <v>2626712352</v>
      </c>
      <c r="R27" s="22">
        <v>2746287648</v>
      </c>
      <c r="S27" s="22">
        <v>2626712352</v>
      </c>
      <c r="T27" s="15">
        <f t="shared" si="0"/>
        <v>0.48887257621440539</v>
      </c>
      <c r="U27" s="22">
        <v>2626712352</v>
      </c>
      <c r="V27" s="15">
        <f t="shared" si="1"/>
        <v>0.48887257621440539</v>
      </c>
      <c r="W27" s="22">
        <v>2626712352</v>
      </c>
      <c r="X27" s="1"/>
      <c r="Y27" s="1"/>
      <c r="Z27" s="1"/>
      <c r="AA27" s="1"/>
      <c r="AB27" s="1"/>
    </row>
    <row r="28" spans="1:28" ht="22.5">
      <c r="A28" s="19" t="s">
        <v>82</v>
      </c>
      <c r="B28" s="20" t="s">
        <v>22</v>
      </c>
      <c r="C28" s="20" t="s">
        <v>23</v>
      </c>
      <c r="D28" s="20" t="s">
        <v>24</v>
      </c>
      <c r="E28" s="20" t="s">
        <v>23</v>
      </c>
      <c r="F28" s="20" t="s">
        <v>37</v>
      </c>
      <c r="G28" s="20" t="s">
        <v>83</v>
      </c>
      <c r="H28" s="20"/>
      <c r="I28" s="20" t="s">
        <v>25</v>
      </c>
      <c r="J28" s="20" t="s">
        <v>26</v>
      </c>
      <c r="K28" s="21" t="s">
        <v>84</v>
      </c>
      <c r="L28" s="22">
        <v>63410000000</v>
      </c>
      <c r="M28" s="22">
        <v>0</v>
      </c>
      <c r="N28" s="22">
        <v>0</v>
      </c>
      <c r="O28" s="22">
        <v>63410000000</v>
      </c>
      <c r="P28" s="22">
        <v>0</v>
      </c>
      <c r="Q28" s="22">
        <v>32371866857</v>
      </c>
      <c r="R28" s="22">
        <v>31038133143</v>
      </c>
      <c r="S28" s="22">
        <v>32371866857</v>
      </c>
      <c r="T28" s="15">
        <f t="shared" si="0"/>
        <v>0.51051674589181517</v>
      </c>
      <c r="U28" s="22">
        <v>32371866857</v>
      </c>
      <c r="V28" s="15">
        <f t="shared" si="1"/>
        <v>0.51051674589181517</v>
      </c>
      <c r="W28" s="22">
        <v>32371866857</v>
      </c>
      <c r="X28" s="1"/>
      <c r="Y28" s="1"/>
      <c r="Z28" s="1"/>
      <c r="AA28" s="1"/>
      <c r="AB28" s="1"/>
    </row>
    <row r="29" spans="1:28" s="3" customFormat="1">
      <c r="A29" s="8" t="s">
        <v>291</v>
      </c>
      <c r="B29" s="5" t="s">
        <v>22</v>
      </c>
      <c r="C29" s="5" t="s">
        <v>23</v>
      </c>
      <c r="D29" s="5" t="s">
        <v>24</v>
      </c>
      <c r="E29" s="5" t="s">
        <v>23</v>
      </c>
      <c r="F29" s="5" t="s">
        <v>37</v>
      </c>
      <c r="G29" s="5"/>
      <c r="H29" s="5"/>
      <c r="I29" s="5" t="s">
        <v>25</v>
      </c>
      <c r="J29" s="5" t="s">
        <v>26</v>
      </c>
      <c r="K29" s="9" t="s">
        <v>292</v>
      </c>
      <c r="L29" s="23">
        <v>958644098314</v>
      </c>
      <c r="M29" s="23">
        <v>0</v>
      </c>
      <c r="N29" s="23">
        <v>4000000000</v>
      </c>
      <c r="O29" s="23">
        <v>954644098314</v>
      </c>
      <c r="P29" s="23">
        <v>0</v>
      </c>
      <c r="Q29" s="23">
        <v>512051787262</v>
      </c>
      <c r="R29" s="23">
        <v>442592311052</v>
      </c>
      <c r="S29" s="23">
        <v>512051787262</v>
      </c>
      <c r="T29" s="17">
        <f t="shared" si="0"/>
        <v>0.53637977563192007</v>
      </c>
      <c r="U29" s="23">
        <v>512023396578</v>
      </c>
      <c r="V29" s="17">
        <f t="shared" si="1"/>
        <v>0.53635003608390408</v>
      </c>
      <c r="W29" s="23">
        <v>511931895521</v>
      </c>
      <c r="X29" s="2"/>
      <c r="Y29" s="2"/>
      <c r="Z29" s="2"/>
      <c r="AA29" s="2"/>
      <c r="AB29" s="2"/>
    </row>
    <row r="30" spans="1:28" ht="22.5">
      <c r="A30" s="19" t="s">
        <v>85</v>
      </c>
      <c r="B30" s="20" t="s">
        <v>22</v>
      </c>
      <c r="C30" s="20" t="s">
        <v>23</v>
      </c>
      <c r="D30" s="20" t="s">
        <v>24</v>
      </c>
      <c r="E30" s="20" t="s">
        <v>23</v>
      </c>
      <c r="F30" s="20" t="s">
        <v>86</v>
      </c>
      <c r="G30" s="20" t="s">
        <v>87</v>
      </c>
      <c r="H30" s="20"/>
      <c r="I30" s="20" t="s">
        <v>25</v>
      </c>
      <c r="J30" s="20" t="s">
        <v>26</v>
      </c>
      <c r="K30" s="21" t="s">
        <v>88</v>
      </c>
      <c r="L30" s="22">
        <v>1000000000</v>
      </c>
      <c r="M30" s="22">
        <v>1000000000</v>
      </c>
      <c r="N30" s="22">
        <v>0</v>
      </c>
      <c r="O30" s="22">
        <v>2000000000</v>
      </c>
      <c r="P30" s="22">
        <v>0</v>
      </c>
      <c r="Q30" s="22">
        <v>1460086664</v>
      </c>
      <c r="R30" s="22">
        <v>539913336</v>
      </c>
      <c r="S30" s="22">
        <v>1460086664</v>
      </c>
      <c r="T30" s="15">
        <f t="shared" si="0"/>
        <v>0.73004333200000004</v>
      </c>
      <c r="U30" s="22">
        <v>1460086664</v>
      </c>
      <c r="V30" s="15">
        <f t="shared" si="1"/>
        <v>0.73004333200000004</v>
      </c>
      <c r="W30" s="22">
        <v>1460086664</v>
      </c>
      <c r="X30" s="1"/>
      <c r="Y30" s="1"/>
      <c r="Z30" s="1"/>
      <c r="AA30" s="1"/>
      <c r="AB30" s="1"/>
    </row>
    <row r="31" spans="1:28" s="3" customFormat="1" ht="31.5">
      <c r="A31" s="8" t="s">
        <v>293</v>
      </c>
      <c r="B31" s="5" t="s">
        <v>22</v>
      </c>
      <c r="C31" s="5" t="s">
        <v>23</v>
      </c>
      <c r="D31" s="5" t="s">
        <v>24</v>
      </c>
      <c r="E31" s="5" t="s">
        <v>23</v>
      </c>
      <c r="F31" s="5" t="s">
        <v>86</v>
      </c>
      <c r="G31" s="5"/>
      <c r="H31" s="5"/>
      <c r="I31" s="5" t="s">
        <v>25</v>
      </c>
      <c r="J31" s="5" t="s">
        <v>26</v>
      </c>
      <c r="K31" s="9" t="s">
        <v>294</v>
      </c>
      <c r="L31" s="23">
        <v>0</v>
      </c>
      <c r="M31" s="23">
        <v>2000000000</v>
      </c>
      <c r="N31" s="23">
        <v>0</v>
      </c>
      <c r="O31" s="23">
        <v>2000000000</v>
      </c>
      <c r="P31" s="23">
        <v>0</v>
      </c>
      <c r="Q31" s="23">
        <v>1460086664</v>
      </c>
      <c r="R31" s="23">
        <v>539913336</v>
      </c>
      <c r="S31" s="23">
        <v>1460086664</v>
      </c>
      <c r="T31" s="17">
        <f t="shared" si="0"/>
        <v>0.73004333200000004</v>
      </c>
      <c r="U31" s="23">
        <v>1460086664</v>
      </c>
      <c r="V31" s="17">
        <f t="shared" si="1"/>
        <v>0.73004333200000004</v>
      </c>
      <c r="W31" s="23">
        <v>1460086664</v>
      </c>
      <c r="X31" s="2"/>
      <c r="Y31" s="2"/>
      <c r="Z31" s="2"/>
      <c r="AA31" s="2"/>
      <c r="AB31" s="2"/>
    </row>
    <row r="32" spans="1:28" s="3" customFormat="1" ht="21">
      <c r="A32" s="8" t="s">
        <v>295</v>
      </c>
      <c r="B32" s="5" t="s">
        <v>22</v>
      </c>
      <c r="C32" s="5" t="s">
        <v>23</v>
      </c>
      <c r="D32" s="5" t="s">
        <v>24</v>
      </c>
      <c r="E32" s="5" t="s">
        <v>23</v>
      </c>
      <c r="F32" s="5" t="s">
        <v>25</v>
      </c>
      <c r="G32" s="5"/>
      <c r="H32" s="5"/>
      <c r="I32" s="5" t="s">
        <v>25</v>
      </c>
      <c r="J32" s="5" t="s">
        <v>26</v>
      </c>
      <c r="K32" s="9" t="s">
        <v>296</v>
      </c>
      <c r="L32" s="23">
        <v>0</v>
      </c>
      <c r="M32" s="23">
        <v>60000000000</v>
      </c>
      <c r="N32" s="23">
        <v>0</v>
      </c>
      <c r="O32" s="23">
        <v>60000000000</v>
      </c>
      <c r="P32" s="23">
        <v>0</v>
      </c>
      <c r="Q32" s="23">
        <v>0</v>
      </c>
      <c r="R32" s="23">
        <v>60000000000</v>
      </c>
      <c r="S32" s="23">
        <v>0</v>
      </c>
      <c r="T32" s="17">
        <f t="shared" si="0"/>
        <v>0</v>
      </c>
      <c r="U32" s="23">
        <v>0</v>
      </c>
      <c r="V32" s="17">
        <f t="shared" si="1"/>
        <v>0</v>
      </c>
      <c r="W32" s="23">
        <v>0</v>
      </c>
      <c r="X32" s="2"/>
      <c r="Y32" s="2"/>
      <c r="Z32" s="2"/>
      <c r="AA32" s="2"/>
      <c r="AB32" s="2"/>
    </row>
    <row r="33" spans="1:28">
      <c r="A33" s="19" t="s">
        <v>89</v>
      </c>
      <c r="B33" s="20" t="s">
        <v>22</v>
      </c>
      <c r="C33" s="20" t="s">
        <v>23</v>
      </c>
      <c r="D33" s="20" t="s">
        <v>24</v>
      </c>
      <c r="E33" s="20" t="s">
        <v>29</v>
      </c>
      <c r="F33" s="20" t="s">
        <v>47</v>
      </c>
      <c r="G33" s="20"/>
      <c r="H33" s="20"/>
      <c r="I33" s="20" t="s">
        <v>25</v>
      </c>
      <c r="J33" s="20" t="s">
        <v>26</v>
      </c>
      <c r="K33" s="21" t="s">
        <v>90</v>
      </c>
      <c r="L33" s="22">
        <v>250000000</v>
      </c>
      <c r="M33" s="22">
        <v>0</v>
      </c>
      <c r="N33" s="22">
        <v>0</v>
      </c>
      <c r="O33" s="22">
        <v>250000000</v>
      </c>
      <c r="P33" s="22">
        <v>0</v>
      </c>
      <c r="Q33" s="22">
        <v>1844717</v>
      </c>
      <c r="R33" s="22">
        <v>248155283</v>
      </c>
      <c r="S33" s="22">
        <v>1844717</v>
      </c>
      <c r="T33" s="15">
        <f t="shared" si="0"/>
        <v>7.3788680000000002E-3</v>
      </c>
      <c r="U33" s="22">
        <v>1844717</v>
      </c>
      <c r="V33" s="15">
        <f t="shared" si="1"/>
        <v>7.3788680000000002E-3</v>
      </c>
      <c r="W33" s="22">
        <v>737717</v>
      </c>
      <c r="X33" s="1"/>
      <c r="Y33" s="1"/>
      <c r="Z33" s="1"/>
      <c r="AA33" s="1"/>
      <c r="AB33" s="1"/>
    </row>
    <row r="34" spans="1:28" ht="22.5">
      <c r="A34" s="19" t="s">
        <v>91</v>
      </c>
      <c r="B34" s="20" t="s">
        <v>22</v>
      </c>
      <c r="C34" s="20" t="s">
        <v>23</v>
      </c>
      <c r="D34" s="20" t="s">
        <v>24</v>
      </c>
      <c r="E34" s="20" t="s">
        <v>29</v>
      </c>
      <c r="F34" s="20" t="s">
        <v>53</v>
      </c>
      <c r="G34" s="20"/>
      <c r="H34" s="20"/>
      <c r="I34" s="20" t="s">
        <v>25</v>
      </c>
      <c r="J34" s="20" t="s">
        <v>26</v>
      </c>
      <c r="K34" s="21" t="s">
        <v>92</v>
      </c>
      <c r="L34" s="22">
        <v>9599507220</v>
      </c>
      <c r="M34" s="22">
        <v>0</v>
      </c>
      <c r="N34" s="22">
        <v>0</v>
      </c>
      <c r="O34" s="22">
        <v>9599507220</v>
      </c>
      <c r="P34" s="22">
        <v>0</v>
      </c>
      <c r="Q34" s="22">
        <v>4792764722</v>
      </c>
      <c r="R34" s="22">
        <v>4806742498</v>
      </c>
      <c r="S34" s="22">
        <v>4792586506</v>
      </c>
      <c r="T34" s="15">
        <f t="shared" si="0"/>
        <v>0.49925338834215699</v>
      </c>
      <c r="U34" s="22">
        <v>785034881.72000003</v>
      </c>
      <c r="V34" s="15">
        <f t="shared" si="1"/>
        <v>8.1778664646912996E-2</v>
      </c>
      <c r="W34" s="22">
        <v>772256881.72000003</v>
      </c>
      <c r="X34" s="1"/>
      <c r="Y34" s="1"/>
      <c r="Z34" s="1"/>
      <c r="AA34" s="1"/>
      <c r="AB34" s="1"/>
    </row>
    <row r="35" spans="1:28" ht="22.5">
      <c r="A35" s="19" t="s">
        <v>91</v>
      </c>
      <c r="B35" s="20" t="s">
        <v>22</v>
      </c>
      <c r="C35" s="20" t="s">
        <v>23</v>
      </c>
      <c r="D35" s="20" t="s">
        <v>24</v>
      </c>
      <c r="E35" s="20" t="s">
        <v>29</v>
      </c>
      <c r="F35" s="20" t="s">
        <v>53</v>
      </c>
      <c r="G35" s="20"/>
      <c r="H35" s="20"/>
      <c r="I35" s="20" t="s">
        <v>56</v>
      </c>
      <c r="J35" s="20" t="s">
        <v>26</v>
      </c>
      <c r="K35" s="21" t="s">
        <v>92</v>
      </c>
      <c r="L35" s="22">
        <v>324180000</v>
      </c>
      <c r="M35" s="22">
        <v>0</v>
      </c>
      <c r="N35" s="22">
        <v>324180000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15">
        <v>0</v>
      </c>
      <c r="U35" s="22">
        <v>0</v>
      </c>
      <c r="V35" s="15">
        <v>0</v>
      </c>
      <c r="W35" s="22">
        <v>0</v>
      </c>
      <c r="X35" s="1"/>
      <c r="Y35" s="1"/>
      <c r="Z35" s="1"/>
      <c r="AA35" s="1"/>
      <c r="AB35" s="1"/>
    </row>
    <row r="36" spans="1:28" ht="22.5">
      <c r="A36" s="19" t="s">
        <v>91</v>
      </c>
      <c r="B36" s="20" t="s">
        <v>22</v>
      </c>
      <c r="C36" s="20" t="s">
        <v>23</v>
      </c>
      <c r="D36" s="20" t="s">
        <v>24</v>
      </c>
      <c r="E36" s="20" t="s">
        <v>29</v>
      </c>
      <c r="F36" s="20" t="s">
        <v>53</v>
      </c>
      <c r="G36" s="20"/>
      <c r="H36" s="20"/>
      <c r="I36" s="20" t="s">
        <v>56</v>
      </c>
      <c r="J36" s="20" t="s">
        <v>93</v>
      </c>
      <c r="K36" s="21" t="s">
        <v>92</v>
      </c>
      <c r="L36" s="22">
        <v>324180000</v>
      </c>
      <c r="M36" s="22">
        <v>0</v>
      </c>
      <c r="N36" s="22">
        <v>0</v>
      </c>
      <c r="O36" s="22">
        <v>324180000</v>
      </c>
      <c r="P36" s="22">
        <v>0</v>
      </c>
      <c r="Q36" s="22">
        <v>134543792</v>
      </c>
      <c r="R36" s="22">
        <v>189636208</v>
      </c>
      <c r="S36" s="22">
        <v>19483934</v>
      </c>
      <c r="T36" s="15">
        <f t="shared" si="0"/>
        <v>6.0102208649515702E-2</v>
      </c>
      <c r="U36" s="22">
        <v>0</v>
      </c>
      <c r="V36" s="15">
        <f t="shared" si="1"/>
        <v>0</v>
      </c>
      <c r="W36" s="22">
        <v>0</v>
      </c>
      <c r="X36" s="1"/>
      <c r="Y36" s="1"/>
      <c r="Z36" s="1"/>
      <c r="AA36" s="1"/>
      <c r="AB36" s="1"/>
    </row>
    <row r="37" spans="1:28" s="3" customFormat="1" ht="21">
      <c r="A37" s="8" t="s">
        <v>297</v>
      </c>
      <c r="B37" s="5" t="s">
        <v>22</v>
      </c>
      <c r="C37" s="5" t="s">
        <v>23</v>
      </c>
      <c r="D37" s="5" t="s">
        <v>24</v>
      </c>
      <c r="E37" s="5" t="s">
        <v>29</v>
      </c>
      <c r="F37" s="5"/>
      <c r="G37" s="5"/>
      <c r="H37" s="5"/>
      <c r="I37" s="5" t="s">
        <v>25</v>
      </c>
      <c r="J37" s="5" t="s">
        <v>26</v>
      </c>
      <c r="K37" s="9" t="s">
        <v>298</v>
      </c>
      <c r="L37" s="23">
        <v>9849507220</v>
      </c>
      <c r="M37" s="23">
        <v>0</v>
      </c>
      <c r="N37" s="23">
        <v>0</v>
      </c>
      <c r="O37" s="23">
        <v>9849507220</v>
      </c>
      <c r="P37" s="23">
        <v>0</v>
      </c>
      <c r="Q37" s="23">
        <v>4794609439</v>
      </c>
      <c r="R37" s="23">
        <v>5054897781</v>
      </c>
      <c r="S37" s="23">
        <v>4794431223</v>
      </c>
      <c r="T37" s="17">
        <f t="shared" si="0"/>
        <v>0.48676863886800625</v>
      </c>
      <c r="U37" s="23">
        <v>786879598.72000003</v>
      </c>
      <c r="V37" s="17">
        <f t="shared" si="1"/>
        <v>7.9890250460672288E-2</v>
      </c>
      <c r="W37" s="23">
        <v>772994598.72000003</v>
      </c>
      <c r="X37" s="2"/>
      <c r="Y37" s="2"/>
      <c r="Z37" s="2"/>
      <c r="AA37" s="2"/>
      <c r="AB37" s="2"/>
    </row>
    <row r="38" spans="1:28" s="3" customFormat="1" ht="21">
      <c r="A38" s="8" t="s">
        <v>297</v>
      </c>
      <c r="B38" s="5" t="s">
        <v>22</v>
      </c>
      <c r="C38" s="5" t="s">
        <v>23</v>
      </c>
      <c r="D38" s="5" t="s">
        <v>24</v>
      </c>
      <c r="E38" s="5" t="s">
        <v>29</v>
      </c>
      <c r="F38" s="5"/>
      <c r="G38" s="5"/>
      <c r="H38" s="5"/>
      <c r="I38" s="5" t="s">
        <v>56</v>
      </c>
      <c r="J38" s="5" t="s">
        <v>26</v>
      </c>
      <c r="K38" s="9" t="s">
        <v>298</v>
      </c>
      <c r="L38" s="23">
        <v>0</v>
      </c>
      <c r="M38" s="23">
        <v>324180000</v>
      </c>
      <c r="N38" s="23">
        <v>324180000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17">
        <v>0</v>
      </c>
      <c r="U38" s="23">
        <v>0</v>
      </c>
      <c r="V38" s="17">
        <v>0</v>
      </c>
      <c r="W38" s="23">
        <v>0</v>
      </c>
      <c r="X38" s="2"/>
      <c r="Y38" s="2"/>
      <c r="Z38" s="2"/>
      <c r="AA38" s="2"/>
      <c r="AB38" s="2"/>
    </row>
    <row r="39" spans="1:28" s="3" customFormat="1" ht="21">
      <c r="A39" s="8" t="s">
        <v>297</v>
      </c>
      <c r="B39" s="5" t="s">
        <v>22</v>
      </c>
      <c r="C39" s="5" t="s">
        <v>23</v>
      </c>
      <c r="D39" s="5" t="s">
        <v>24</v>
      </c>
      <c r="E39" s="5" t="s">
        <v>29</v>
      </c>
      <c r="F39" s="5"/>
      <c r="G39" s="5"/>
      <c r="H39" s="5"/>
      <c r="I39" s="5" t="s">
        <v>56</v>
      </c>
      <c r="J39" s="5" t="s">
        <v>93</v>
      </c>
      <c r="K39" s="9" t="s">
        <v>298</v>
      </c>
      <c r="L39" s="23">
        <v>0</v>
      </c>
      <c r="M39" s="23">
        <v>324180000</v>
      </c>
      <c r="N39" s="23">
        <v>0</v>
      </c>
      <c r="O39" s="23">
        <v>324180000</v>
      </c>
      <c r="P39" s="23">
        <v>0</v>
      </c>
      <c r="Q39" s="23">
        <v>134543792</v>
      </c>
      <c r="R39" s="23">
        <v>189636208</v>
      </c>
      <c r="S39" s="23">
        <v>19483934</v>
      </c>
      <c r="T39" s="17">
        <f t="shared" si="0"/>
        <v>6.0102208649515702E-2</v>
      </c>
      <c r="U39" s="23">
        <v>0</v>
      </c>
      <c r="V39" s="17">
        <f t="shared" si="1"/>
        <v>0</v>
      </c>
      <c r="W39" s="23">
        <v>0</v>
      </c>
      <c r="X39" s="2"/>
      <c r="Y39" s="2"/>
      <c r="Z39" s="2"/>
      <c r="AA39" s="2"/>
      <c r="AB39" s="2"/>
    </row>
    <row r="40" spans="1:28" ht="22.5">
      <c r="A40" s="19" t="s">
        <v>94</v>
      </c>
      <c r="B40" s="20" t="s">
        <v>22</v>
      </c>
      <c r="C40" s="20" t="s">
        <v>23</v>
      </c>
      <c r="D40" s="20" t="s">
        <v>24</v>
      </c>
      <c r="E40" s="20" t="s">
        <v>37</v>
      </c>
      <c r="F40" s="20" t="s">
        <v>23</v>
      </c>
      <c r="G40" s="20" t="s">
        <v>23</v>
      </c>
      <c r="H40" s="20"/>
      <c r="I40" s="20" t="s">
        <v>25</v>
      </c>
      <c r="J40" s="20" t="s">
        <v>26</v>
      </c>
      <c r="K40" s="21" t="s">
        <v>95</v>
      </c>
      <c r="L40" s="22">
        <v>46766000000</v>
      </c>
      <c r="M40" s="22">
        <v>0</v>
      </c>
      <c r="N40" s="22">
        <v>0</v>
      </c>
      <c r="O40" s="22">
        <v>46766000000</v>
      </c>
      <c r="P40" s="22">
        <v>0</v>
      </c>
      <c r="Q40" s="22">
        <v>22297394514</v>
      </c>
      <c r="R40" s="22">
        <v>24468605486</v>
      </c>
      <c r="S40" s="22">
        <v>22297394514</v>
      </c>
      <c r="T40" s="15">
        <f t="shared" si="0"/>
        <v>0.47678643702689988</v>
      </c>
      <c r="U40" s="22">
        <v>22297344514</v>
      </c>
      <c r="V40" s="15">
        <f t="shared" si="1"/>
        <v>0.47678536787409659</v>
      </c>
      <c r="W40" s="22">
        <v>21871126914</v>
      </c>
      <c r="X40" s="1"/>
      <c r="Y40" s="1"/>
      <c r="Z40" s="1"/>
      <c r="AA40" s="1"/>
      <c r="AB40" s="1"/>
    </row>
    <row r="41" spans="1:28" ht="22.5">
      <c r="A41" s="19" t="s">
        <v>96</v>
      </c>
      <c r="B41" s="20" t="s">
        <v>22</v>
      </c>
      <c r="C41" s="20" t="s">
        <v>23</v>
      </c>
      <c r="D41" s="20" t="s">
        <v>24</v>
      </c>
      <c r="E41" s="20" t="s">
        <v>37</v>
      </c>
      <c r="F41" s="20" t="s">
        <v>23</v>
      </c>
      <c r="G41" s="20" t="s">
        <v>29</v>
      </c>
      <c r="H41" s="20"/>
      <c r="I41" s="20" t="s">
        <v>25</v>
      </c>
      <c r="J41" s="20" t="s">
        <v>26</v>
      </c>
      <c r="K41" s="21" t="s">
        <v>97</v>
      </c>
      <c r="L41" s="22">
        <v>17542386237</v>
      </c>
      <c r="M41" s="22">
        <v>0</v>
      </c>
      <c r="N41" s="22">
        <v>0</v>
      </c>
      <c r="O41" s="22">
        <v>17542386237</v>
      </c>
      <c r="P41" s="22">
        <v>0</v>
      </c>
      <c r="Q41" s="22">
        <v>291372175</v>
      </c>
      <c r="R41" s="22">
        <v>17251014062</v>
      </c>
      <c r="S41" s="22">
        <v>237054054</v>
      </c>
      <c r="T41" s="15">
        <f t="shared" si="0"/>
        <v>1.3513215978565732E-2</v>
      </c>
      <c r="U41" s="22">
        <v>236369083</v>
      </c>
      <c r="V41" s="15">
        <f t="shared" si="1"/>
        <v>1.3474169352254697E-2</v>
      </c>
      <c r="W41" s="22">
        <v>236369083</v>
      </c>
      <c r="X41" s="1"/>
      <c r="Y41" s="1"/>
      <c r="Z41" s="1"/>
      <c r="AA41" s="1"/>
      <c r="AB41" s="1"/>
    </row>
    <row r="42" spans="1:28" ht="22.5">
      <c r="A42" s="19" t="s">
        <v>98</v>
      </c>
      <c r="B42" s="20" t="s">
        <v>22</v>
      </c>
      <c r="C42" s="20" t="s">
        <v>23</v>
      </c>
      <c r="D42" s="20" t="s">
        <v>24</v>
      </c>
      <c r="E42" s="20" t="s">
        <v>37</v>
      </c>
      <c r="F42" s="20" t="s">
        <v>23</v>
      </c>
      <c r="G42" s="20" t="s">
        <v>87</v>
      </c>
      <c r="H42" s="20"/>
      <c r="I42" s="20" t="s">
        <v>25</v>
      </c>
      <c r="J42" s="20" t="s">
        <v>26</v>
      </c>
      <c r="K42" s="21" t="s">
        <v>99</v>
      </c>
      <c r="L42" s="22">
        <v>42900000000</v>
      </c>
      <c r="M42" s="22">
        <v>0</v>
      </c>
      <c r="N42" s="22">
        <v>0</v>
      </c>
      <c r="O42" s="22">
        <v>42900000000</v>
      </c>
      <c r="P42" s="22">
        <v>0</v>
      </c>
      <c r="Q42" s="22">
        <v>22133161080</v>
      </c>
      <c r="R42" s="22">
        <v>20766838920</v>
      </c>
      <c r="S42" s="22">
        <v>22133161080</v>
      </c>
      <c r="T42" s="15">
        <f t="shared" si="0"/>
        <v>0.51592450069930074</v>
      </c>
      <c r="U42" s="22">
        <v>22132975763</v>
      </c>
      <c r="V42" s="15">
        <f t="shared" si="1"/>
        <v>0.51592018095571091</v>
      </c>
      <c r="W42" s="22">
        <v>21798503663</v>
      </c>
      <c r="X42" s="1"/>
      <c r="Y42" s="1"/>
      <c r="Z42" s="1"/>
      <c r="AA42" s="1"/>
      <c r="AB42" s="1"/>
    </row>
    <row r="43" spans="1:28" ht="22.5">
      <c r="A43" s="19" t="s">
        <v>100</v>
      </c>
      <c r="B43" s="20" t="s">
        <v>22</v>
      </c>
      <c r="C43" s="20" t="s">
        <v>23</v>
      </c>
      <c r="D43" s="20" t="s">
        <v>24</v>
      </c>
      <c r="E43" s="20" t="s">
        <v>37</v>
      </c>
      <c r="F43" s="20" t="s">
        <v>23</v>
      </c>
      <c r="G43" s="20" t="s">
        <v>32</v>
      </c>
      <c r="H43" s="20"/>
      <c r="I43" s="20" t="s">
        <v>25</v>
      </c>
      <c r="J43" s="20" t="s">
        <v>26</v>
      </c>
      <c r="K43" s="21" t="s">
        <v>101</v>
      </c>
      <c r="L43" s="22">
        <v>128288000000</v>
      </c>
      <c r="M43" s="22">
        <v>0</v>
      </c>
      <c r="N43" s="22">
        <v>0</v>
      </c>
      <c r="O43" s="22">
        <v>128288000000</v>
      </c>
      <c r="P43" s="22">
        <v>0</v>
      </c>
      <c r="Q43" s="22">
        <v>68070466262</v>
      </c>
      <c r="R43" s="22">
        <v>60217533738</v>
      </c>
      <c r="S43" s="22">
        <v>68070466262</v>
      </c>
      <c r="T43" s="15">
        <f t="shared" si="0"/>
        <v>0.53060665270329255</v>
      </c>
      <c r="U43" s="22">
        <v>68050743299</v>
      </c>
      <c r="V43" s="15">
        <f t="shared" si="1"/>
        <v>0.53045291296925667</v>
      </c>
      <c r="W43" s="22">
        <v>67090652159</v>
      </c>
      <c r="X43" s="1"/>
      <c r="Y43" s="1"/>
      <c r="Z43" s="1"/>
      <c r="AA43" s="1"/>
      <c r="AB43" s="1"/>
    </row>
    <row r="44" spans="1:28">
      <c r="A44" s="19" t="s">
        <v>102</v>
      </c>
      <c r="B44" s="20" t="s">
        <v>22</v>
      </c>
      <c r="C44" s="20" t="s">
        <v>23</v>
      </c>
      <c r="D44" s="20" t="s">
        <v>24</v>
      </c>
      <c r="E44" s="20" t="s">
        <v>37</v>
      </c>
      <c r="F44" s="20" t="s">
        <v>29</v>
      </c>
      <c r="G44" s="20" t="s">
        <v>29</v>
      </c>
      <c r="H44" s="20"/>
      <c r="I44" s="20" t="s">
        <v>25</v>
      </c>
      <c r="J44" s="20" t="s">
        <v>26</v>
      </c>
      <c r="K44" s="21" t="s">
        <v>103</v>
      </c>
      <c r="L44" s="22">
        <v>33483000000</v>
      </c>
      <c r="M44" s="22">
        <v>0</v>
      </c>
      <c r="N44" s="22">
        <v>0</v>
      </c>
      <c r="O44" s="22">
        <v>33483000000</v>
      </c>
      <c r="P44" s="22">
        <v>0</v>
      </c>
      <c r="Q44" s="22">
        <v>15878740191</v>
      </c>
      <c r="R44" s="22">
        <v>17604259809</v>
      </c>
      <c r="S44" s="22">
        <v>15839057398</v>
      </c>
      <c r="T44" s="15">
        <f t="shared" si="0"/>
        <v>0.47304773759818414</v>
      </c>
      <c r="U44" s="22">
        <v>15660217401</v>
      </c>
      <c r="V44" s="15">
        <f t="shared" si="1"/>
        <v>0.46770651975629424</v>
      </c>
      <c r="W44" s="22">
        <v>15114118714</v>
      </c>
      <c r="X44" s="1"/>
      <c r="Y44" s="1"/>
      <c r="Z44" s="1"/>
      <c r="AA44" s="1"/>
      <c r="AB44" s="1"/>
    </row>
    <row r="45" spans="1:28" ht="22.5">
      <c r="A45" s="19" t="s">
        <v>104</v>
      </c>
      <c r="B45" s="20" t="s">
        <v>22</v>
      </c>
      <c r="C45" s="20" t="s">
        <v>23</v>
      </c>
      <c r="D45" s="20" t="s">
        <v>24</v>
      </c>
      <c r="E45" s="20" t="s">
        <v>37</v>
      </c>
      <c r="F45" s="20" t="s">
        <v>29</v>
      </c>
      <c r="G45" s="20" t="s">
        <v>87</v>
      </c>
      <c r="H45" s="20"/>
      <c r="I45" s="20" t="s">
        <v>25</v>
      </c>
      <c r="J45" s="20" t="s">
        <v>26</v>
      </c>
      <c r="K45" s="21" t="s">
        <v>105</v>
      </c>
      <c r="L45" s="22">
        <v>220009000000</v>
      </c>
      <c r="M45" s="22">
        <v>0</v>
      </c>
      <c r="N45" s="22">
        <v>0</v>
      </c>
      <c r="O45" s="22">
        <v>220009000000</v>
      </c>
      <c r="P45" s="22">
        <v>0</v>
      </c>
      <c r="Q45" s="22">
        <v>116453372146</v>
      </c>
      <c r="R45" s="22">
        <v>103555627854</v>
      </c>
      <c r="S45" s="22">
        <v>116451364446</v>
      </c>
      <c r="T45" s="15">
        <f t="shared" si="0"/>
        <v>0.529302730551932</v>
      </c>
      <c r="U45" s="22">
        <v>116446199510</v>
      </c>
      <c r="V45" s="15">
        <f t="shared" si="1"/>
        <v>0.52927925453049651</v>
      </c>
      <c r="W45" s="22">
        <v>114839996953</v>
      </c>
      <c r="X45" s="1"/>
      <c r="Y45" s="1"/>
      <c r="Z45" s="1"/>
      <c r="AA45" s="1"/>
      <c r="AB45" s="1"/>
    </row>
    <row r="46" spans="1:28" ht="22.5">
      <c r="A46" s="19" t="s">
        <v>106</v>
      </c>
      <c r="B46" s="20" t="s">
        <v>22</v>
      </c>
      <c r="C46" s="20" t="s">
        <v>23</v>
      </c>
      <c r="D46" s="20" t="s">
        <v>24</v>
      </c>
      <c r="E46" s="20" t="s">
        <v>37</v>
      </c>
      <c r="F46" s="20" t="s">
        <v>29</v>
      </c>
      <c r="G46" s="20" t="s">
        <v>107</v>
      </c>
      <c r="H46" s="20"/>
      <c r="I46" s="20" t="s">
        <v>25</v>
      </c>
      <c r="J46" s="20" t="s">
        <v>26</v>
      </c>
      <c r="K46" s="21" t="s">
        <v>108</v>
      </c>
      <c r="L46" s="22">
        <v>462000000</v>
      </c>
      <c r="M46" s="22">
        <v>0</v>
      </c>
      <c r="N46" s="22">
        <v>0</v>
      </c>
      <c r="O46" s="22">
        <v>462000000</v>
      </c>
      <c r="P46" s="22">
        <v>0</v>
      </c>
      <c r="Q46" s="22">
        <v>186525796</v>
      </c>
      <c r="R46" s="22">
        <v>275474204</v>
      </c>
      <c r="S46" s="22">
        <v>186525796</v>
      </c>
      <c r="T46" s="15">
        <f t="shared" si="0"/>
        <v>0.40373548917748919</v>
      </c>
      <c r="U46" s="22">
        <v>186525796</v>
      </c>
      <c r="V46" s="15">
        <f t="shared" si="1"/>
        <v>0.40373548917748919</v>
      </c>
      <c r="W46" s="22">
        <v>185620376</v>
      </c>
      <c r="X46" s="1"/>
      <c r="Y46" s="1"/>
      <c r="Z46" s="1"/>
      <c r="AA46" s="1"/>
      <c r="AB46" s="1"/>
    </row>
    <row r="47" spans="1:28" ht="45">
      <c r="A47" s="19" t="s">
        <v>109</v>
      </c>
      <c r="B47" s="20" t="s">
        <v>22</v>
      </c>
      <c r="C47" s="20" t="s">
        <v>23</v>
      </c>
      <c r="D47" s="20" t="s">
        <v>24</v>
      </c>
      <c r="E47" s="20" t="s">
        <v>37</v>
      </c>
      <c r="F47" s="20" t="s">
        <v>29</v>
      </c>
      <c r="G47" s="20" t="s">
        <v>42</v>
      </c>
      <c r="H47" s="20"/>
      <c r="I47" s="20" t="s">
        <v>25</v>
      </c>
      <c r="J47" s="20" t="s">
        <v>26</v>
      </c>
      <c r="K47" s="21" t="s">
        <v>110</v>
      </c>
      <c r="L47" s="22">
        <v>98453000000</v>
      </c>
      <c r="M47" s="22">
        <v>0</v>
      </c>
      <c r="N47" s="22">
        <v>0</v>
      </c>
      <c r="O47" s="22">
        <v>98453000000</v>
      </c>
      <c r="P47" s="22">
        <v>0</v>
      </c>
      <c r="Q47" s="22">
        <v>51360900905</v>
      </c>
      <c r="R47" s="22">
        <v>47092099095</v>
      </c>
      <c r="S47" s="22">
        <v>51360900905</v>
      </c>
      <c r="T47" s="15">
        <f t="shared" si="0"/>
        <v>0.52167938920093848</v>
      </c>
      <c r="U47" s="22">
        <v>51334166468</v>
      </c>
      <c r="V47" s="15">
        <f t="shared" si="1"/>
        <v>0.52140784402709928</v>
      </c>
      <c r="W47" s="22">
        <v>50671622768</v>
      </c>
      <c r="X47" s="1"/>
      <c r="Y47" s="1"/>
      <c r="Z47" s="1"/>
      <c r="AA47" s="1"/>
      <c r="AB47" s="1"/>
    </row>
    <row r="48" spans="1:28">
      <c r="A48" s="19" t="s">
        <v>111</v>
      </c>
      <c r="B48" s="20" t="s">
        <v>22</v>
      </c>
      <c r="C48" s="20" t="s">
        <v>23</v>
      </c>
      <c r="D48" s="20" t="s">
        <v>24</v>
      </c>
      <c r="E48" s="20" t="s">
        <v>37</v>
      </c>
      <c r="F48" s="20" t="s">
        <v>107</v>
      </c>
      <c r="G48" s="20"/>
      <c r="H48" s="20"/>
      <c r="I48" s="20" t="s">
        <v>25</v>
      </c>
      <c r="J48" s="20" t="s">
        <v>26</v>
      </c>
      <c r="K48" s="21" t="s">
        <v>112</v>
      </c>
      <c r="L48" s="22">
        <v>35059000000</v>
      </c>
      <c r="M48" s="22">
        <v>0</v>
      </c>
      <c r="N48" s="22">
        <v>0</v>
      </c>
      <c r="O48" s="22">
        <v>35059000000</v>
      </c>
      <c r="P48" s="22">
        <v>0</v>
      </c>
      <c r="Q48" s="22">
        <v>16720138787</v>
      </c>
      <c r="R48" s="22">
        <v>18338861213</v>
      </c>
      <c r="S48" s="22">
        <v>16720138787</v>
      </c>
      <c r="T48" s="15">
        <f t="shared" si="0"/>
        <v>0.47691430979206478</v>
      </c>
      <c r="U48" s="22">
        <v>16720138787</v>
      </c>
      <c r="V48" s="15">
        <f t="shared" si="1"/>
        <v>0.47691430979206478</v>
      </c>
      <c r="W48" s="22">
        <v>16400460787</v>
      </c>
      <c r="X48" s="1"/>
      <c r="Y48" s="1"/>
      <c r="Z48" s="1"/>
      <c r="AA48" s="1"/>
      <c r="AB48" s="1"/>
    </row>
    <row r="49" spans="1:28">
      <c r="A49" s="19" t="s">
        <v>113</v>
      </c>
      <c r="B49" s="20" t="s">
        <v>22</v>
      </c>
      <c r="C49" s="20" t="s">
        <v>23</v>
      </c>
      <c r="D49" s="20" t="s">
        <v>24</v>
      </c>
      <c r="E49" s="20" t="s">
        <v>37</v>
      </c>
      <c r="F49" s="20" t="s">
        <v>42</v>
      </c>
      <c r="G49" s="20"/>
      <c r="H49" s="20"/>
      <c r="I49" s="20" t="s">
        <v>25</v>
      </c>
      <c r="J49" s="20" t="s">
        <v>26</v>
      </c>
      <c r="K49" s="21" t="s">
        <v>114</v>
      </c>
      <c r="L49" s="22">
        <v>6189000000</v>
      </c>
      <c r="M49" s="22">
        <v>0</v>
      </c>
      <c r="N49" s="22">
        <v>0</v>
      </c>
      <c r="O49" s="22">
        <v>6189000000</v>
      </c>
      <c r="P49" s="22">
        <v>0</v>
      </c>
      <c r="Q49" s="22">
        <v>2795689540</v>
      </c>
      <c r="R49" s="22">
        <v>3393310460</v>
      </c>
      <c r="S49" s="22">
        <v>2795689540</v>
      </c>
      <c r="T49" s="15">
        <f t="shared" si="0"/>
        <v>0.45171910486346745</v>
      </c>
      <c r="U49" s="22">
        <v>2795689540</v>
      </c>
      <c r="V49" s="15">
        <f t="shared" si="1"/>
        <v>0.45171910486346745</v>
      </c>
      <c r="W49" s="22">
        <v>2742303840</v>
      </c>
      <c r="X49" s="1"/>
      <c r="Y49" s="1"/>
      <c r="Z49" s="1"/>
      <c r="AA49" s="1"/>
      <c r="AB49" s="1"/>
    </row>
    <row r="50" spans="1:28">
      <c r="A50" s="19" t="s">
        <v>115</v>
      </c>
      <c r="B50" s="20" t="s">
        <v>22</v>
      </c>
      <c r="C50" s="20" t="s">
        <v>23</v>
      </c>
      <c r="D50" s="20" t="s">
        <v>24</v>
      </c>
      <c r="E50" s="20" t="s">
        <v>37</v>
      </c>
      <c r="F50" s="20" t="s">
        <v>116</v>
      </c>
      <c r="G50" s="20"/>
      <c r="H50" s="20"/>
      <c r="I50" s="20" t="s">
        <v>25</v>
      </c>
      <c r="J50" s="20" t="s">
        <v>26</v>
      </c>
      <c r="K50" s="21" t="s">
        <v>117</v>
      </c>
      <c r="L50" s="22">
        <v>6189000000</v>
      </c>
      <c r="M50" s="22">
        <v>0</v>
      </c>
      <c r="N50" s="22">
        <v>0</v>
      </c>
      <c r="O50" s="22">
        <v>6189000000</v>
      </c>
      <c r="P50" s="22">
        <v>0</v>
      </c>
      <c r="Q50" s="22">
        <v>2790108140</v>
      </c>
      <c r="R50" s="22">
        <v>3398891860</v>
      </c>
      <c r="S50" s="22">
        <v>2790108140</v>
      </c>
      <c r="T50" s="15">
        <f t="shared" si="0"/>
        <v>0.45081727904346419</v>
      </c>
      <c r="U50" s="22">
        <v>2790108140</v>
      </c>
      <c r="V50" s="15">
        <f t="shared" si="1"/>
        <v>0.45081727904346419</v>
      </c>
      <c r="W50" s="22">
        <v>2736722440</v>
      </c>
      <c r="X50" s="1"/>
      <c r="Y50" s="1"/>
      <c r="Z50" s="1"/>
      <c r="AA50" s="1"/>
      <c r="AB50" s="1"/>
    </row>
    <row r="51" spans="1:28" ht="33.75">
      <c r="A51" s="19" t="s">
        <v>118</v>
      </c>
      <c r="B51" s="20" t="s">
        <v>22</v>
      </c>
      <c r="C51" s="20" t="s">
        <v>23</v>
      </c>
      <c r="D51" s="20" t="s">
        <v>24</v>
      </c>
      <c r="E51" s="20" t="s">
        <v>37</v>
      </c>
      <c r="F51" s="20" t="s">
        <v>86</v>
      </c>
      <c r="G51" s="20"/>
      <c r="H51" s="20"/>
      <c r="I51" s="20" t="s">
        <v>25</v>
      </c>
      <c r="J51" s="20" t="s">
        <v>26</v>
      </c>
      <c r="K51" s="21" t="s">
        <v>119</v>
      </c>
      <c r="L51" s="22">
        <v>11981000000</v>
      </c>
      <c r="M51" s="22">
        <v>0</v>
      </c>
      <c r="N51" s="22">
        <v>0</v>
      </c>
      <c r="O51" s="22">
        <v>11981000000</v>
      </c>
      <c r="P51" s="22">
        <v>0</v>
      </c>
      <c r="Q51" s="22">
        <v>5575317400</v>
      </c>
      <c r="R51" s="22">
        <v>6405682600</v>
      </c>
      <c r="S51" s="22">
        <v>5575317400</v>
      </c>
      <c r="T51" s="15">
        <f t="shared" si="0"/>
        <v>0.46534658208830648</v>
      </c>
      <c r="U51" s="22">
        <v>5575317400</v>
      </c>
      <c r="V51" s="15">
        <f t="shared" si="1"/>
        <v>0.46534658208830648</v>
      </c>
      <c r="W51" s="22">
        <v>5468671900</v>
      </c>
      <c r="X51" s="1"/>
      <c r="Y51" s="1"/>
      <c r="Z51" s="1"/>
      <c r="AA51" s="1"/>
      <c r="AB51" s="1"/>
    </row>
    <row r="52" spans="1:28" s="3" customFormat="1" ht="31.5">
      <c r="A52" s="8" t="s">
        <v>299</v>
      </c>
      <c r="B52" s="5" t="s">
        <v>22</v>
      </c>
      <c r="C52" s="5" t="s">
        <v>23</v>
      </c>
      <c r="D52" s="5" t="s">
        <v>24</v>
      </c>
      <c r="E52" s="5" t="s">
        <v>37</v>
      </c>
      <c r="F52" s="5"/>
      <c r="G52" s="5"/>
      <c r="H52" s="5"/>
      <c r="I52" s="5" t="s">
        <v>25</v>
      </c>
      <c r="J52" s="5" t="s">
        <v>26</v>
      </c>
      <c r="K52" s="9" t="s">
        <v>300</v>
      </c>
      <c r="L52" s="23">
        <v>647321386237</v>
      </c>
      <c r="M52" s="23">
        <v>0</v>
      </c>
      <c r="N52" s="23">
        <v>0</v>
      </c>
      <c r="O52" s="23">
        <v>647321386237</v>
      </c>
      <c r="P52" s="23">
        <v>0</v>
      </c>
      <c r="Q52" s="23">
        <v>324553186936</v>
      </c>
      <c r="R52" s="23">
        <v>322768199301</v>
      </c>
      <c r="S52" s="23">
        <v>324457178322</v>
      </c>
      <c r="T52" s="17">
        <f t="shared" si="0"/>
        <v>0.501230432394842</v>
      </c>
      <c r="U52" s="23">
        <v>324225795701</v>
      </c>
      <c r="V52" s="17">
        <f t="shared" si="1"/>
        <v>0.50087298611557551</v>
      </c>
      <c r="W52" s="23">
        <v>319156169597</v>
      </c>
      <c r="X52" s="2"/>
      <c r="Y52" s="2"/>
      <c r="Z52" s="2"/>
      <c r="AA52" s="2"/>
      <c r="AB52" s="2"/>
    </row>
    <row r="53" spans="1:28" s="3" customFormat="1" ht="24.95" customHeight="1">
      <c r="A53" s="29" t="s">
        <v>396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10">
        <f>SUM(L9,L11,L29,L31,L32,L37,L38,L39,L52)</f>
        <v>2472312258577</v>
      </c>
      <c r="M53" s="10">
        <f t="shared" ref="M53:W53" si="2">SUM(M9,M11,M29,M31,M32,M37,M38,M39,M52)</f>
        <v>62648360000</v>
      </c>
      <c r="N53" s="10">
        <f t="shared" si="2"/>
        <v>4324180000</v>
      </c>
      <c r="O53" s="10">
        <f t="shared" si="2"/>
        <v>2530636438577</v>
      </c>
      <c r="P53" s="10">
        <f t="shared" si="2"/>
        <v>0</v>
      </c>
      <c r="Q53" s="10">
        <f t="shared" si="2"/>
        <v>1373823481176</v>
      </c>
      <c r="R53" s="10">
        <f t="shared" si="2"/>
        <v>1156812957401</v>
      </c>
      <c r="S53" s="10">
        <f t="shared" si="2"/>
        <v>1373593469927</v>
      </c>
      <c r="T53" s="18">
        <f t="shared" si="0"/>
        <v>0.54278577870291955</v>
      </c>
      <c r="U53" s="10">
        <f t="shared" si="2"/>
        <v>1369262212069.72</v>
      </c>
      <c r="V53" s="18">
        <f t="shared" si="1"/>
        <v>0.54107424962222883</v>
      </c>
      <c r="W53" s="10">
        <f t="shared" si="2"/>
        <v>1363873703836.72</v>
      </c>
      <c r="X53" s="2"/>
      <c r="Y53" s="2"/>
      <c r="Z53" s="2"/>
      <c r="AA53" s="2"/>
      <c r="AB53" s="2"/>
    </row>
    <row r="54" spans="1:28">
      <c r="A54" s="19" t="s">
        <v>120</v>
      </c>
      <c r="B54" s="20" t="s">
        <v>22</v>
      </c>
      <c r="C54" s="20" t="s">
        <v>29</v>
      </c>
      <c r="D54" s="20" t="s">
        <v>24</v>
      </c>
      <c r="E54" s="20" t="s">
        <v>87</v>
      </c>
      <c r="F54" s="20" t="s">
        <v>121</v>
      </c>
      <c r="G54" s="20" t="s">
        <v>29</v>
      </c>
      <c r="H54" s="20"/>
      <c r="I54" s="20" t="s">
        <v>25</v>
      </c>
      <c r="J54" s="20" t="s">
        <v>26</v>
      </c>
      <c r="K54" s="21" t="s">
        <v>122</v>
      </c>
      <c r="L54" s="22">
        <v>419667324</v>
      </c>
      <c r="M54" s="22">
        <v>5715392</v>
      </c>
      <c r="N54" s="22">
        <v>5000298</v>
      </c>
      <c r="O54" s="22">
        <v>420382418</v>
      </c>
      <c r="P54" s="22">
        <v>0</v>
      </c>
      <c r="Q54" s="22">
        <v>302262671</v>
      </c>
      <c r="R54" s="22">
        <v>118119747</v>
      </c>
      <c r="S54" s="22">
        <v>218375134</v>
      </c>
      <c r="T54" s="15">
        <f t="shared" si="0"/>
        <v>0.51946780990255403</v>
      </c>
      <c r="U54" s="22">
        <v>218060326</v>
      </c>
      <c r="V54" s="15">
        <f t="shared" si="1"/>
        <v>0.51871894889762016</v>
      </c>
      <c r="W54" s="22">
        <v>218060326</v>
      </c>
      <c r="X54" s="1"/>
      <c r="Y54" s="1"/>
      <c r="Z54" s="1"/>
      <c r="AA54" s="1"/>
      <c r="AB54" s="1"/>
    </row>
    <row r="55" spans="1:28">
      <c r="A55" s="19" t="s">
        <v>123</v>
      </c>
      <c r="B55" s="20" t="s">
        <v>22</v>
      </c>
      <c r="C55" s="20" t="s">
        <v>29</v>
      </c>
      <c r="D55" s="20" t="s">
        <v>24</v>
      </c>
      <c r="E55" s="20" t="s">
        <v>87</v>
      </c>
      <c r="F55" s="20" t="s">
        <v>121</v>
      </c>
      <c r="G55" s="20" t="s">
        <v>87</v>
      </c>
      <c r="H55" s="20"/>
      <c r="I55" s="20" t="s">
        <v>25</v>
      </c>
      <c r="J55" s="20" t="s">
        <v>26</v>
      </c>
      <c r="K55" s="21" t="s">
        <v>124</v>
      </c>
      <c r="L55" s="22">
        <v>3451300657</v>
      </c>
      <c r="M55" s="22">
        <v>5000298</v>
      </c>
      <c r="N55" s="22">
        <v>185254336</v>
      </c>
      <c r="O55" s="22">
        <v>3271046619</v>
      </c>
      <c r="P55" s="22">
        <v>0</v>
      </c>
      <c r="Q55" s="22">
        <v>1802598228</v>
      </c>
      <c r="R55" s="22">
        <v>1468448391</v>
      </c>
      <c r="S55" s="22">
        <v>1793966329</v>
      </c>
      <c r="T55" s="15">
        <f t="shared" si="0"/>
        <v>0.54843801937266123</v>
      </c>
      <c r="U55" s="22">
        <v>1793966329</v>
      </c>
      <c r="V55" s="15">
        <f t="shared" si="1"/>
        <v>0.54843801937266123</v>
      </c>
      <c r="W55" s="22">
        <v>1793966329</v>
      </c>
      <c r="X55" s="1"/>
      <c r="Y55" s="1"/>
      <c r="Z55" s="1"/>
      <c r="AA55" s="1"/>
      <c r="AB55" s="1"/>
    </row>
    <row r="56" spans="1:28">
      <c r="A56" s="19" t="s">
        <v>125</v>
      </c>
      <c r="B56" s="20" t="s">
        <v>22</v>
      </c>
      <c r="C56" s="20" t="s">
        <v>29</v>
      </c>
      <c r="D56" s="20" t="s">
        <v>24</v>
      </c>
      <c r="E56" s="20" t="s">
        <v>87</v>
      </c>
      <c r="F56" s="20" t="s">
        <v>121</v>
      </c>
      <c r="G56" s="20" t="s">
        <v>37</v>
      </c>
      <c r="H56" s="20"/>
      <c r="I56" s="20" t="s">
        <v>25</v>
      </c>
      <c r="J56" s="20" t="s">
        <v>26</v>
      </c>
      <c r="K56" s="21" t="s">
        <v>126</v>
      </c>
      <c r="L56" s="22">
        <v>0</v>
      </c>
      <c r="M56" s="22">
        <v>38169000</v>
      </c>
      <c r="N56" s="22">
        <v>0</v>
      </c>
      <c r="O56" s="22">
        <v>38169000</v>
      </c>
      <c r="P56" s="22">
        <v>0</v>
      </c>
      <c r="Q56" s="22">
        <v>38169000</v>
      </c>
      <c r="R56" s="22">
        <v>0</v>
      </c>
      <c r="S56" s="22">
        <v>11260058</v>
      </c>
      <c r="T56" s="15">
        <f t="shared" si="0"/>
        <v>0.295005318452147</v>
      </c>
      <c r="U56" s="22">
        <v>11260058</v>
      </c>
      <c r="V56" s="15">
        <f t="shared" si="1"/>
        <v>0.295005318452147</v>
      </c>
      <c r="W56" s="22">
        <v>11260058</v>
      </c>
      <c r="X56" s="1"/>
      <c r="Y56" s="1"/>
      <c r="Z56" s="1"/>
      <c r="AA56" s="1"/>
      <c r="AB56" s="1"/>
    </row>
    <row r="57" spans="1:28">
      <c r="A57" s="19" t="s">
        <v>127</v>
      </c>
      <c r="B57" s="20" t="s">
        <v>22</v>
      </c>
      <c r="C57" s="20" t="s">
        <v>29</v>
      </c>
      <c r="D57" s="20" t="s">
        <v>24</v>
      </c>
      <c r="E57" s="20" t="s">
        <v>87</v>
      </c>
      <c r="F57" s="20" t="s">
        <v>121</v>
      </c>
      <c r="G57" s="20" t="s">
        <v>116</v>
      </c>
      <c r="H57" s="20"/>
      <c r="I57" s="20" t="s">
        <v>25</v>
      </c>
      <c r="J57" s="20" t="s">
        <v>26</v>
      </c>
      <c r="K57" s="21" t="s">
        <v>128</v>
      </c>
      <c r="L57" s="22">
        <v>128419</v>
      </c>
      <c r="M57" s="22">
        <v>0</v>
      </c>
      <c r="N57" s="22">
        <v>0</v>
      </c>
      <c r="O57" s="22">
        <v>128419</v>
      </c>
      <c r="P57" s="22">
        <v>0</v>
      </c>
      <c r="Q57" s="22">
        <v>100000</v>
      </c>
      <c r="R57" s="22">
        <v>28419</v>
      </c>
      <c r="S57" s="22">
        <v>100000</v>
      </c>
      <c r="T57" s="15">
        <f t="shared" si="0"/>
        <v>0.77870097104011093</v>
      </c>
      <c r="U57" s="22">
        <v>100000</v>
      </c>
      <c r="V57" s="15">
        <f t="shared" si="1"/>
        <v>0.77870097104011093</v>
      </c>
      <c r="W57" s="22">
        <v>100000</v>
      </c>
      <c r="X57" s="1"/>
      <c r="Y57" s="1"/>
      <c r="Z57" s="1"/>
      <c r="AA57" s="1"/>
      <c r="AB57" s="1"/>
    </row>
    <row r="58" spans="1:28" ht="22.5">
      <c r="A58" s="19" t="s">
        <v>129</v>
      </c>
      <c r="B58" s="20" t="s">
        <v>22</v>
      </c>
      <c r="C58" s="20" t="s">
        <v>29</v>
      </c>
      <c r="D58" s="20" t="s">
        <v>24</v>
      </c>
      <c r="E58" s="20" t="s">
        <v>87</v>
      </c>
      <c r="F58" s="20" t="s">
        <v>121</v>
      </c>
      <c r="G58" s="20" t="s">
        <v>59</v>
      </c>
      <c r="H58" s="20"/>
      <c r="I58" s="20" t="s">
        <v>25</v>
      </c>
      <c r="J58" s="20" t="s">
        <v>26</v>
      </c>
      <c r="K58" s="21" t="s">
        <v>130</v>
      </c>
      <c r="L58" s="22">
        <v>21000000</v>
      </c>
      <c r="M58" s="22">
        <v>0</v>
      </c>
      <c r="N58" s="22">
        <v>0</v>
      </c>
      <c r="O58" s="22">
        <v>21000000</v>
      </c>
      <c r="P58" s="22">
        <v>0</v>
      </c>
      <c r="Q58" s="22">
        <v>0</v>
      </c>
      <c r="R58" s="22">
        <v>21000000</v>
      </c>
      <c r="S58" s="22">
        <v>0</v>
      </c>
      <c r="T58" s="15">
        <f t="shared" si="0"/>
        <v>0</v>
      </c>
      <c r="U58" s="22">
        <v>0</v>
      </c>
      <c r="V58" s="15">
        <f t="shared" si="1"/>
        <v>0</v>
      </c>
      <c r="W58" s="22">
        <v>0</v>
      </c>
      <c r="X58" s="1"/>
      <c r="Y58" s="1"/>
      <c r="Z58" s="1"/>
      <c r="AA58" s="1"/>
      <c r="AB58" s="1"/>
    </row>
    <row r="59" spans="1:28" ht="22.5">
      <c r="A59" s="19" t="s">
        <v>131</v>
      </c>
      <c r="B59" s="20" t="s">
        <v>22</v>
      </c>
      <c r="C59" s="20" t="s">
        <v>29</v>
      </c>
      <c r="D59" s="20" t="s">
        <v>24</v>
      </c>
      <c r="E59" s="20" t="s">
        <v>87</v>
      </c>
      <c r="F59" s="20" t="s">
        <v>121</v>
      </c>
      <c r="G59" s="20" t="s">
        <v>132</v>
      </c>
      <c r="H59" s="20"/>
      <c r="I59" s="20" t="s">
        <v>25</v>
      </c>
      <c r="J59" s="20" t="s">
        <v>26</v>
      </c>
      <c r="K59" s="21" t="s">
        <v>133</v>
      </c>
      <c r="L59" s="22">
        <v>12723600</v>
      </c>
      <c r="M59" s="22">
        <v>500000</v>
      </c>
      <c r="N59" s="22">
        <v>0</v>
      </c>
      <c r="O59" s="22">
        <v>13223600</v>
      </c>
      <c r="P59" s="22">
        <v>0</v>
      </c>
      <c r="Q59" s="22">
        <v>10723200</v>
      </c>
      <c r="R59" s="22">
        <v>2500400</v>
      </c>
      <c r="S59" s="22">
        <v>10723200</v>
      </c>
      <c r="T59" s="15">
        <f t="shared" si="0"/>
        <v>0.81091382074472917</v>
      </c>
      <c r="U59" s="22">
        <v>10723200</v>
      </c>
      <c r="V59" s="15">
        <f t="shared" si="1"/>
        <v>0.81091382074472917</v>
      </c>
      <c r="W59" s="22">
        <v>10723200</v>
      </c>
      <c r="X59" s="1"/>
      <c r="Y59" s="1"/>
      <c r="Z59" s="1"/>
      <c r="AA59" s="1"/>
      <c r="AB59" s="1"/>
    </row>
    <row r="60" spans="1:28">
      <c r="A60" s="19" t="s">
        <v>134</v>
      </c>
      <c r="B60" s="20" t="s">
        <v>22</v>
      </c>
      <c r="C60" s="20" t="s">
        <v>29</v>
      </c>
      <c r="D60" s="20" t="s">
        <v>24</v>
      </c>
      <c r="E60" s="20" t="s">
        <v>87</v>
      </c>
      <c r="F60" s="20" t="s">
        <v>135</v>
      </c>
      <c r="G60" s="20" t="s">
        <v>23</v>
      </c>
      <c r="H60" s="20"/>
      <c r="I60" s="20" t="s">
        <v>25</v>
      </c>
      <c r="J60" s="20" t="s">
        <v>26</v>
      </c>
      <c r="K60" s="21" t="s">
        <v>136</v>
      </c>
      <c r="L60" s="22">
        <v>3000000</v>
      </c>
      <c r="M60" s="22">
        <v>20871547</v>
      </c>
      <c r="N60" s="22">
        <v>0</v>
      </c>
      <c r="O60" s="22">
        <v>23871547</v>
      </c>
      <c r="P60" s="22">
        <v>0</v>
      </c>
      <c r="Q60" s="22">
        <v>21331184</v>
      </c>
      <c r="R60" s="22">
        <v>2540363</v>
      </c>
      <c r="S60" s="22">
        <v>21331184</v>
      </c>
      <c r="T60" s="15">
        <f t="shared" si="0"/>
        <v>0.89358197020075825</v>
      </c>
      <c r="U60" s="22">
        <v>21331184</v>
      </c>
      <c r="V60" s="15">
        <f t="shared" si="1"/>
        <v>0.89358197020075825</v>
      </c>
      <c r="W60" s="22">
        <v>21331184</v>
      </c>
      <c r="X60" s="1"/>
      <c r="Y60" s="1"/>
      <c r="Z60" s="1"/>
      <c r="AA60" s="1"/>
      <c r="AB60" s="1"/>
    </row>
    <row r="61" spans="1:28">
      <c r="A61" s="19" t="s">
        <v>137</v>
      </c>
      <c r="B61" s="20" t="s">
        <v>22</v>
      </c>
      <c r="C61" s="20" t="s">
        <v>29</v>
      </c>
      <c r="D61" s="20" t="s">
        <v>24</v>
      </c>
      <c r="E61" s="20" t="s">
        <v>87</v>
      </c>
      <c r="F61" s="20" t="s">
        <v>135</v>
      </c>
      <c r="G61" s="20" t="s">
        <v>29</v>
      </c>
      <c r="H61" s="20"/>
      <c r="I61" s="20" t="s">
        <v>25</v>
      </c>
      <c r="J61" s="20" t="s">
        <v>26</v>
      </c>
      <c r="K61" s="21" t="s">
        <v>138</v>
      </c>
      <c r="L61" s="22">
        <v>500000</v>
      </c>
      <c r="M61" s="22">
        <v>152761397</v>
      </c>
      <c r="N61" s="22">
        <v>32763000</v>
      </c>
      <c r="O61" s="22">
        <v>120498397</v>
      </c>
      <c r="P61" s="22">
        <v>0</v>
      </c>
      <c r="Q61" s="22">
        <v>119998397</v>
      </c>
      <c r="R61" s="22">
        <v>500000</v>
      </c>
      <c r="S61" s="22">
        <v>119998397</v>
      </c>
      <c r="T61" s="15">
        <f t="shared" si="0"/>
        <v>0.99585056720713061</v>
      </c>
      <c r="U61" s="22">
        <v>119998397</v>
      </c>
      <c r="V61" s="15">
        <f t="shared" si="1"/>
        <v>0.99585056720713061</v>
      </c>
      <c r="W61" s="22">
        <v>119998397</v>
      </c>
      <c r="X61" s="1"/>
      <c r="Y61" s="1"/>
      <c r="Z61" s="1"/>
      <c r="AA61" s="1"/>
      <c r="AB61" s="1"/>
    </row>
    <row r="62" spans="1:28" s="3" customFormat="1">
      <c r="A62" s="8" t="s">
        <v>301</v>
      </c>
      <c r="B62" s="5" t="s">
        <v>22</v>
      </c>
      <c r="C62" s="5" t="s">
        <v>29</v>
      </c>
      <c r="D62" s="5" t="s">
        <v>24</v>
      </c>
      <c r="E62" s="5" t="s">
        <v>87</v>
      </c>
      <c r="F62" s="5"/>
      <c r="G62" s="5"/>
      <c r="H62" s="5"/>
      <c r="I62" s="5" t="s">
        <v>25</v>
      </c>
      <c r="J62" s="5" t="s">
        <v>26</v>
      </c>
      <c r="K62" s="9" t="s">
        <v>302</v>
      </c>
      <c r="L62" s="23">
        <v>3908320000</v>
      </c>
      <c r="M62" s="23">
        <v>0</v>
      </c>
      <c r="N62" s="23">
        <v>0</v>
      </c>
      <c r="O62" s="23">
        <v>3908320000</v>
      </c>
      <c r="P62" s="23">
        <v>0</v>
      </c>
      <c r="Q62" s="23">
        <v>2295182680</v>
      </c>
      <c r="R62" s="23">
        <v>1613137320</v>
      </c>
      <c r="S62" s="23">
        <v>2175754302</v>
      </c>
      <c r="T62" s="17">
        <f t="shared" si="0"/>
        <v>0.55669809585704344</v>
      </c>
      <c r="U62" s="23">
        <v>2175439494</v>
      </c>
      <c r="V62" s="17">
        <f t="shared" si="1"/>
        <v>0.55661754769312644</v>
      </c>
      <c r="W62" s="23">
        <v>2175439494</v>
      </c>
      <c r="X62" s="2"/>
      <c r="Y62" s="2"/>
      <c r="Z62" s="2"/>
      <c r="AA62" s="2"/>
      <c r="AB62" s="2"/>
    </row>
    <row r="63" spans="1:28">
      <c r="A63" s="19" t="s">
        <v>139</v>
      </c>
      <c r="B63" s="20" t="s">
        <v>22</v>
      </c>
      <c r="C63" s="20" t="s">
        <v>29</v>
      </c>
      <c r="D63" s="20" t="s">
        <v>24</v>
      </c>
      <c r="E63" s="20" t="s">
        <v>32</v>
      </c>
      <c r="F63" s="20" t="s">
        <v>23</v>
      </c>
      <c r="G63" s="20" t="s">
        <v>87</v>
      </c>
      <c r="H63" s="20"/>
      <c r="I63" s="20" t="s">
        <v>25</v>
      </c>
      <c r="J63" s="20" t="s">
        <v>26</v>
      </c>
      <c r="K63" s="21" t="s">
        <v>140</v>
      </c>
      <c r="L63" s="22">
        <v>61890908</v>
      </c>
      <c r="M63" s="22">
        <v>0</v>
      </c>
      <c r="N63" s="22">
        <v>61890908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15">
        <v>0</v>
      </c>
      <c r="U63" s="22">
        <v>0</v>
      </c>
      <c r="V63" s="15">
        <v>0</v>
      </c>
      <c r="W63" s="22">
        <v>0</v>
      </c>
      <c r="X63" s="1"/>
      <c r="Y63" s="1"/>
      <c r="Z63" s="1"/>
      <c r="AA63" s="1"/>
      <c r="AB63" s="1"/>
    </row>
    <row r="64" spans="1:28">
      <c r="A64" s="19" t="s">
        <v>141</v>
      </c>
      <c r="B64" s="20" t="s">
        <v>22</v>
      </c>
      <c r="C64" s="20" t="s">
        <v>29</v>
      </c>
      <c r="D64" s="20" t="s">
        <v>24</v>
      </c>
      <c r="E64" s="20" t="s">
        <v>32</v>
      </c>
      <c r="F64" s="20" t="s">
        <v>23</v>
      </c>
      <c r="G64" s="20" t="s">
        <v>32</v>
      </c>
      <c r="H64" s="20"/>
      <c r="I64" s="20" t="s">
        <v>25</v>
      </c>
      <c r="J64" s="20" t="s">
        <v>26</v>
      </c>
      <c r="K64" s="21" t="s">
        <v>142</v>
      </c>
      <c r="L64" s="22">
        <v>403618520</v>
      </c>
      <c r="M64" s="22">
        <v>394561665</v>
      </c>
      <c r="N64" s="22">
        <v>184600000</v>
      </c>
      <c r="O64" s="22">
        <v>613580185</v>
      </c>
      <c r="P64" s="22">
        <v>0</v>
      </c>
      <c r="Q64" s="22">
        <v>12814668</v>
      </c>
      <c r="R64" s="22">
        <v>600765517</v>
      </c>
      <c r="S64" s="22">
        <v>12614668</v>
      </c>
      <c r="T64" s="15">
        <f t="shared" si="0"/>
        <v>2.0559118935693791E-2</v>
      </c>
      <c r="U64" s="22">
        <v>6014668</v>
      </c>
      <c r="V64" s="15">
        <f t="shared" si="1"/>
        <v>9.8025786148879628E-3</v>
      </c>
      <c r="W64" s="22">
        <v>6014668</v>
      </c>
      <c r="X64" s="1"/>
      <c r="Y64" s="1"/>
      <c r="Z64" s="1"/>
      <c r="AA64" s="1"/>
      <c r="AB64" s="1"/>
    </row>
    <row r="65" spans="1:28">
      <c r="A65" s="19" t="s">
        <v>143</v>
      </c>
      <c r="B65" s="20" t="s">
        <v>22</v>
      </c>
      <c r="C65" s="20" t="s">
        <v>29</v>
      </c>
      <c r="D65" s="20" t="s">
        <v>24</v>
      </c>
      <c r="E65" s="20" t="s">
        <v>32</v>
      </c>
      <c r="F65" s="20" t="s">
        <v>23</v>
      </c>
      <c r="G65" s="20" t="s">
        <v>107</v>
      </c>
      <c r="H65" s="20"/>
      <c r="I65" s="20" t="s">
        <v>25</v>
      </c>
      <c r="J65" s="20" t="s">
        <v>26</v>
      </c>
      <c r="K65" s="21" t="s">
        <v>144</v>
      </c>
      <c r="L65" s="22">
        <v>5057640</v>
      </c>
      <c r="M65" s="22">
        <v>107850500</v>
      </c>
      <c r="N65" s="22">
        <v>26226</v>
      </c>
      <c r="O65" s="22">
        <v>112881914</v>
      </c>
      <c r="P65" s="22">
        <v>0</v>
      </c>
      <c r="Q65" s="22">
        <v>3099274</v>
      </c>
      <c r="R65" s="22">
        <v>109782640</v>
      </c>
      <c r="S65" s="22">
        <v>0</v>
      </c>
      <c r="T65" s="15">
        <f t="shared" si="0"/>
        <v>0</v>
      </c>
      <c r="U65" s="22">
        <v>0</v>
      </c>
      <c r="V65" s="15">
        <f t="shared" si="1"/>
        <v>0</v>
      </c>
      <c r="W65" s="22">
        <v>0</v>
      </c>
      <c r="X65" s="1"/>
      <c r="Y65" s="1"/>
      <c r="Z65" s="1"/>
      <c r="AA65" s="1"/>
      <c r="AB65" s="1"/>
    </row>
    <row r="66" spans="1:28">
      <c r="A66" s="19" t="s">
        <v>145</v>
      </c>
      <c r="B66" s="20" t="s">
        <v>22</v>
      </c>
      <c r="C66" s="20" t="s">
        <v>29</v>
      </c>
      <c r="D66" s="20" t="s">
        <v>24</v>
      </c>
      <c r="E66" s="20" t="s">
        <v>32</v>
      </c>
      <c r="F66" s="20" t="s">
        <v>23</v>
      </c>
      <c r="G66" s="20" t="s">
        <v>116</v>
      </c>
      <c r="H66" s="20"/>
      <c r="I66" s="20" t="s">
        <v>25</v>
      </c>
      <c r="J66" s="20" t="s">
        <v>26</v>
      </c>
      <c r="K66" s="21" t="s">
        <v>146</v>
      </c>
      <c r="L66" s="22">
        <v>142746000</v>
      </c>
      <c r="M66" s="22">
        <v>45000000</v>
      </c>
      <c r="N66" s="22">
        <v>130000000</v>
      </c>
      <c r="O66" s="22">
        <v>57746000</v>
      </c>
      <c r="P66" s="22">
        <v>0</v>
      </c>
      <c r="Q66" s="22">
        <v>43477840</v>
      </c>
      <c r="R66" s="22">
        <v>14268160</v>
      </c>
      <c r="S66" s="22">
        <v>43477840</v>
      </c>
      <c r="T66" s="15">
        <f t="shared" si="0"/>
        <v>0.7529151802722267</v>
      </c>
      <c r="U66" s="22">
        <v>0</v>
      </c>
      <c r="V66" s="15">
        <f t="shared" si="1"/>
        <v>0</v>
      </c>
      <c r="W66" s="22">
        <v>0</v>
      </c>
      <c r="X66" s="1"/>
      <c r="Y66" s="1"/>
      <c r="Z66" s="1"/>
      <c r="AA66" s="1"/>
      <c r="AB66" s="1"/>
    </row>
    <row r="67" spans="1:28">
      <c r="A67" s="19" t="s">
        <v>147</v>
      </c>
      <c r="B67" s="20" t="s">
        <v>22</v>
      </c>
      <c r="C67" s="20" t="s">
        <v>29</v>
      </c>
      <c r="D67" s="20" t="s">
        <v>24</v>
      </c>
      <c r="E67" s="20" t="s">
        <v>32</v>
      </c>
      <c r="F67" s="20" t="s">
        <v>23</v>
      </c>
      <c r="G67" s="20" t="s">
        <v>86</v>
      </c>
      <c r="H67" s="20"/>
      <c r="I67" s="20" t="s">
        <v>25</v>
      </c>
      <c r="J67" s="20" t="s">
        <v>26</v>
      </c>
      <c r="K67" s="21" t="s">
        <v>148</v>
      </c>
      <c r="L67" s="22">
        <v>140000000</v>
      </c>
      <c r="M67" s="22">
        <v>0</v>
      </c>
      <c r="N67" s="22">
        <v>0</v>
      </c>
      <c r="O67" s="22">
        <v>140000000</v>
      </c>
      <c r="P67" s="22">
        <v>0</v>
      </c>
      <c r="Q67" s="22">
        <v>0</v>
      </c>
      <c r="R67" s="22">
        <v>140000000</v>
      </c>
      <c r="S67" s="22">
        <v>0</v>
      </c>
      <c r="T67" s="15">
        <f t="shared" si="0"/>
        <v>0</v>
      </c>
      <c r="U67" s="22">
        <v>0</v>
      </c>
      <c r="V67" s="15">
        <f t="shared" si="1"/>
        <v>0</v>
      </c>
      <c r="W67" s="22">
        <v>0</v>
      </c>
      <c r="X67" s="1"/>
      <c r="Y67" s="1"/>
      <c r="Z67" s="1"/>
      <c r="AA67" s="1"/>
      <c r="AB67" s="1"/>
    </row>
    <row r="68" spans="1:28">
      <c r="A68" s="19" t="s">
        <v>149</v>
      </c>
      <c r="B68" s="20" t="s">
        <v>22</v>
      </c>
      <c r="C68" s="20" t="s">
        <v>29</v>
      </c>
      <c r="D68" s="20" t="s">
        <v>24</v>
      </c>
      <c r="E68" s="20" t="s">
        <v>32</v>
      </c>
      <c r="F68" s="20" t="s">
        <v>23</v>
      </c>
      <c r="G68" s="20" t="s">
        <v>150</v>
      </c>
      <c r="H68" s="20"/>
      <c r="I68" s="20" t="s">
        <v>25</v>
      </c>
      <c r="J68" s="20" t="s">
        <v>26</v>
      </c>
      <c r="K68" s="21" t="s">
        <v>151</v>
      </c>
      <c r="L68" s="22">
        <v>0</v>
      </c>
      <c r="M68" s="22">
        <v>21600000</v>
      </c>
      <c r="N68" s="22">
        <v>0</v>
      </c>
      <c r="O68" s="22">
        <v>21600000</v>
      </c>
      <c r="P68" s="22">
        <v>0</v>
      </c>
      <c r="Q68" s="22">
        <v>21600000</v>
      </c>
      <c r="R68" s="22">
        <v>0</v>
      </c>
      <c r="S68" s="22">
        <v>0</v>
      </c>
      <c r="T68" s="15">
        <f t="shared" si="0"/>
        <v>0</v>
      </c>
      <c r="U68" s="22">
        <v>0</v>
      </c>
      <c r="V68" s="15">
        <f t="shared" si="1"/>
        <v>0</v>
      </c>
      <c r="W68" s="22">
        <v>0</v>
      </c>
      <c r="X68" s="1"/>
      <c r="Y68" s="1"/>
      <c r="Z68" s="1"/>
      <c r="AA68" s="1"/>
      <c r="AB68" s="1"/>
    </row>
    <row r="69" spans="1:28">
      <c r="A69" s="19" t="s">
        <v>152</v>
      </c>
      <c r="B69" s="20" t="s">
        <v>22</v>
      </c>
      <c r="C69" s="20" t="s">
        <v>29</v>
      </c>
      <c r="D69" s="20" t="s">
        <v>24</v>
      </c>
      <c r="E69" s="20" t="s">
        <v>32</v>
      </c>
      <c r="F69" s="20" t="s">
        <v>23</v>
      </c>
      <c r="G69" s="20" t="s">
        <v>153</v>
      </c>
      <c r="H69" s="20"/>
      <c r="I69" s="20" t="s">
        <v>25</v>
      </c>
      <c r="J69" s="20" t="s">
        <v>26</v>
      </c>
      <c r="K69" s="21" t="s">
        <v>154</v>
      </c>
      <c r="L69" s="22">
        <v>39600000</v>
      </c>
      <c r="M69" s="22">
        <v>0</v>
      </c>
      <c r="N69" s="22">
        <v>39600000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15">
        <v>0</v>
      </c>
      <c r="U69" s="22">
        <v>0</v>
      </c>
      <c r="V69" s="15">
        <v>0</v>
      </c>
      <c r="W69" s="22">
        <v>0</v>
      </c>
      <c r="X69" s="1"/>
      <c r="Y69" s="1"/>
      <c r="Z69" s="1"/>
      <c r="AA69" s="1"/>
      <c r="AB69" s="1"/>
    </row>
    <row r="70" spans="1:28">
      <c r="A70" s="19" t="s">
        <v>155</v>
      </c>
      <c r="B70" s="20" t="s">
        <v>22</v>
      </c>
      <c r="C70" s="20" t="s">
        <v>29</v>
      </c>
      <c r="D70" s="20" t="s">
        <v>24</v>
      </c>
      <c r="E70" s="20" t="s">
        <v>32</v>
      </c>
      <c r="F70" s="20" t="s">
        <v>23</v>
      </c>
      <c r="G70" s="20" t="s">
        <v>68</v>
      </c>
      <c r="H70" s="20"/>
      <c r="I70" s="20" t="s">
        <v>25</v>
      </c>
      <c r="J70" s="20" t="s">
        <v>26</v>
      </c>
      <c r="K70" s="21" t="s">
        <v>156</v>
      </c>
      <c r="L70" s="22">
        <v>161786683</v>
      </c>
      <c r="M70" s="22">
        <v>39000000</v>
      </c>
      <c r="N70" s="22">
        <v>120000000</v>
      </c>
      <c r="O70" s="22">
        <v>80786683</v>
      </c>
      <c r="P70" s="22">
        <v>0</v>
      </c>
      <c r="Q70" s="22">
        <v>38765358</v>
      </c>
      <c r="R70" s="22">
        <v>42021325</v>
      </c>
      <c r="S70" s="22">
        <v>18765358</v>
      </c>
      <c r="T70" s="15">
        <f t="shared" si="0"/>
        <v>0.23228281324534639</v>
      </c>
      <c r="U70" s="22">
        <v>18765358</v>
      </c>
      <c r="V70" s="15">
        <f t="shared" si="1"/>
        <v>0.23228281324534639</v>
      </c>
      <c r="W70" s="22">
        <v>18765358</v>
      </c>
      <c r="X70" s="1"/>
      <c r="Y70" s="1"/>
      <c r="Z70" s="1"/>
      <c r="AA70" s="1"/>
      <c r="AB70" s="1"/>
    </row>
    <row r="71" spans="1:28">
      <c r="A71" s="19" t="s">
        <v>157</v>
      </c>
      <c r="B71" s="20" t="s">
        <v>22</v>
      </c>
      <c r="C71" s="20" t="s">
        <v>29</v>
      </c>
      <c r="D71" s="20" t="s">
        <v>24</v>
      </c>
      <c r="E71" s="20" t="s">
        <v>32</v>
      </c>
      <c r="F71" s="20" t="s">
        <v>23</v>
      </c>
      <c r="G71" s="20" t="s">
        <v>158</v>
      </c>
      <c r="H71" s="20"/>
      <c r="I71" s="20" t="s">
        <v>25</v>
      </c>
      <c r="J71" s="20" t="s">
        <v>26</v>
      </c>
      <c r="K71" s="21" t="s">
        <v>159</v>
      </c>
      <c r="L71" s="22">
        <v>176421574</v>
      </c>
      <c r="M71" s="22">
        <v>2750000</v>
      </c>
      <c r="N71" s="22">
        <v>65840000</v>
      </c>
      <c r="O71" s="22">
        <v>113331574</v>
      </c>
      <c r="P71" s="22">
        <v>0</v>
      </c>
      <c r="Q71" s="22">
        <v>17517865</v>
      </c>
      <c r="R71" s="22">
        <v>95813709</v>
      </c>
      <c r="S71" s="22">
        <v>17517865</v>
      </c>
      <c r="T71" s="15">
        <f t="shared" ref="T71:T134" si="3">+S71/O71</f>
        <v>0.15457179655865363</v>
      </c>
      <c r="U71" s="22">
        <v>0</v>
      </c>
      <c r="V71" s="15">
        <f t="shared" ref="V71:V134" si="4">+U71/O71</f>
        <v>0</v>
      </c>
      <c r="W71" s="22">
        <v>0</v>
      </c>
      <c r="X71" s="1"/>
      <c r="Y71" s="1"/>
      <c r="Z71" s="1"/>
      <c r="AA71" s="1"/>
      <c r="AB71" s="1"/>
    </row>
    <row r="72" spans="1:28" s="3" customFormat="1" ht="21">
      <c r="A72" s="4" t="s">
        <v>367</v>
      </c>
      <c r="B72" s="5"/>
      <c r="C72" s="5"/>
      <c r="D72" s="5"/>
      <c r="E72" s="5"/>
      <c r="F72" s="5" t="s">
        <v>350</v>
      </c>
      <c r="G72" s="5"/>
      <c r="H72" s="5"/>
      <c r="I72" s="5"/>
      <c r="J72" s="5"/>
      <c r="K72" s="6" t="s">
        <v>368</v>
      </c>
      <c r="L72" s="23">
        <f t="shared" ref="L72:S72" si="5">SUBTOTAL(9,L63:L71)</f>
        <v>1131121325</v>
      </c>
      <c r="M72" s="23">
        <f t="shared" si="5"/>
        <v>610762165</v>
      </c>
      <c r="N72" s="23">
        <f t="shared" si="5"/>
        <v>601957134</v>
      </c>
      <c r="O72" s="23">
        <f t="shared" si="5"/>
        <v>1139926356</v>
      </c>
      <c r="P72" s="23">
        <f t="shared" si="5"/>
        <v>0</v>
      </c>
      <c r="Q72" s="23">
        <f t="shared" si="5"/>
        <v>137275005</v>
      </c>
      <c r="R72" s="23">
        <f t="shared" si="5"/>
        <v>1002651351</v>
      </c>
      <c r="S72" s="23">
        <f t="shared" si="5"/>
        <v>92375731</v>
      </c>
      <c r="T72" s="17">
        <f t="shared" si="3"/>
        <v>8.1036577945391416E-2</v>
      </c>
      <c r="U72" s="23">
        <f>SUBTOTAL(9,U63:U71)</f>
        <v>24780026</v>
      </c>
      <c r="V72" s="17">
        <f t="shared" si="4"/>
        <v>2.1738269204471309E-2</v>
      </c>
      <c r="W72" s="23">
        <f>SUBTOTAL(9,W63:W71)</f>
        <v>24780026</v>
      </c>
      <c r="X72" s="2"/>
      <c r="Y72" s="2"/>
      <c r="Z72" s="2"/>
      <c r="AA72" s="2"/>
      <c r="AB72" s="2"/>
    </row>
    <row r="73" spans="1:28" ht="22.5">
      <c r="A73" s="19" t="s">
        <v>160</v>
      </c>
      <c r="B73" s="20" t="s">
        <v>22</v>
      </c>
      <c r="C73" s="20" t="s">
        <v>29</v>
      </c>
      <c r="D73" s="20" t="s">
        <v>24</v>
      </c>
      <c r="E73" s="20" t="s">
        <v>32</v>
      </c>
      <c r="F73" s="20" t="s">
        <v>29</v>
      </c>
      <c r="G73" s="20" t="s">
        <v>23</v>
      </c>
      <c r="H73" s="20"/>
      <c r="I73" s="20" t="s">
        <v>25</v>
      </c>
      <c r="J73" s="20" t="s">
        <v>26</v>
      </c>
      <c r="K73" s="21" t="s">
        <v>161</v>
      </c>
      <c r="L73" s="22">
        <v>12300000</v>
      </c>
      <c r="M73" s="22">
        <v>11600000</v>
      </c>
      <c r="N73" s="22">
        <v>6200000</v>
      </c>
      <c r="O73" s="22">
        <v>17700000</v>
      </c>
      <c r="P73" s="22">
        <v>0</v>
      </c>
      <c r="Q73" s="22">
        <v>6000000</v>
      </c>
      <c r="R73" s="22">
        <v>11700000</v>
      </c>
      <c r="S73" s="22">
        <v>5550000</v>
      </c>
      <c r="T73" s="15">
        <f t="shared" si="3"/>
        <v>0.3135593220338983</v>
      </c>
      <c r="U73" s="22">
        <v>0</v>
      </c>
      <c r="V73" s="15">
        <f t="shared" si="4"/>
        <v>0</v>
      </c>
      <c r="W73" s="22">
        <v>0</v>
      </c>
      <c r="X73" s="1"/>
      <c r="Y73" s="1"/>
      <c r="Z73" s="1"/>
      <c r="AA73" s="1"/>
      <c r="AB73" s="1"/>
    </row>
    <row r="74" spans="1:28">
      <c r="A74" s="19" t="s">
        <v>162</v>
      </c>
      <c r="B74" s="20" t="s">
        <v>22</v>
      </c>
      <c r="C74" s="20" t="s">
        <v>29</v>
      </c>
      <c r="D74" s="20" t="s">
        <v>24</v>
      </c>
      <c r="E74" s="20" t="s">
        <v>32</v>
      </c>
      <c r="F74" s="20" t="s">
        <v>29</v>
      </c>
      <c r="G74" s="20" t="s">
        <v>29</v>
      </c>
      <c r="H74" s="20"/>
      <c r="I74" s="20" t="s">
        <v>25</v>
      </c>
      <c r="J74" s="20" t="s">
        <v>26</v>
      </c>
      <c r="K74" s="21" t="s">
        <v>163</v>
      </c>
      <c r="L74" s="22">
        <v>622910461</v>
      </c>
      <c r="M74" s="22">
        <v>173036712</v>
      </c>
      <c r="N74" s="22">
        <v>11796893</v>
      </c>
      <c r="O74" s="22">
        <v>784150280</v>
      </c>
      <c r="P74" s="22">
        <v>0</v>
      </c>
      <c r="Q74" s="22">
        <v>601701645</v>
      </c>
      <c r="R74" s="22">
        <v>182448635</v>
      </c>
      <c r="S74" s="22">
        <v>501028810</v>
      </c>
      <c r="T74" s="15">
        <f t="shared" si="3"/>
        <v>0.63894488439129293</v>
      </c>
      <c r="U74" s="22">
        <v>115906744</v>
      </c>
      <c r="V74" s="15">
        <f t="shared" si="4"/>
        <v>0.14781190156560295</v>
      </c>
      <c r="W74" s="22">
        <v>115906744</v>
      </c>
      <c r="X74" s="1"/>
      <c r="Y74" s="1"/>
      <c r="Z74" s="1"/>
      <c r="AA74" s="1"/>
      <c r="AB74" s="1"/>
    </row>
    <row r="75" spans="1:28" s="3" customFormat="1" ht="21">
      <c r="A75" s="4" t="s">
        <v>369</v>
      </c>
      <c r="B75" s="5"/>
      <c r="C75" s="5"/>
      <c r="D75" s="5"/>
      <c r="E75" s="5"/>
      <c r="F75" s="5" t="s">
        <v>351</v>
      </c>
      <c r="G75" s="5"/>
      <c r="H75" s="5"/>
      <c r="I75" s="5"/>
      <c r="J75" s="5"/>
      <c r="K75" s="6" t="s">
        <v>370</v>
      </c>
      <c r="L75" s="23">
        <f t="shared" ref="L75:S75" si="6">SUBTOTAL(9,L73:L74)</f>
        <v>635210461</v>
      </c>
      <c r="M75" s="23">
        <f t="shared" si="6"/>
        <v>184636712</v>
      </c>
      <c r="N75" s="23">
        <f t="shared" si="6"/>
        <v>17996893</v>
      </c>
      <c r="O75" s="23">
        <f t="shared" si="6"/>
        <v>801850280</v>
      </c>
      <c r="P75" s="23">
        <f t="shared" si="6"/>
        <v>0</v>
      </c>
      <c r="Q75" s="23">
        <f t="shared" si="6"/>
        <v>607701645</v>
      </c>
      <c r="R75" s="23">
        <f t="shared" si="6"/>
        <v>194148635</v>
      </c>
      <c r="S75" s="23">
        <f t="shared" si="6"/>
        <v>506578810</v>
      </c>
      <c r="T75" s="17">
        <f t="shared" si="3"/>
        <v>0.63176234096968831</v>
      </c>
      <c r="U75" s="23">
        <f>SUBTOTAL(9,U73:U74)</f>
        <v>115906744</v>
      </c>
      <c r="V75" s="17">
        <f t="shared" si="4"/>
        <v>0.14454910959188041</v>
      </c>
      <c r="W75" s="23">
        <f>SUBTOTAL(9,W73:W74)</f>
        <v>115906744</v>
      </c>
      <c r="X75" s="2"/>
      <c r="Y75" s="2"/>
      <c r="Z75" s="2"/>
      <c r="AA75" s="2"/>
      <c r="AB75" s="2"/>
    </row>
    <row r="76" spans="1:28">
      <c r="A76" s="19" t="s">
        <v>164</v>
      </c>
      <c r="B76" s="20" t="s">
        <v>22</v>
      </c>
      <c r="C76" s="20" t="s">
        <v>29</v>
      </c>
      <c r="D76" s="20" t="s">
        <v>24</v>
      </c>
      <c r="E76" s="20" t="s">
        <v>32</v>
      </c>
      <c r="F76" s="20" t="s">
        <v>87</v>
      </c>
      <c r="G76" s="20" t="s">
        <v>23</v>
      </c>
      <c r="H76" s="20"/>
      <c r="I76" s="20" t="s">
        <v>25</v>
      </c>
      <c r="J76" s="20" t="s">
        <v>26</v>
      </c>
      <c r="K76" s="21" t="s">
        <v>165</v>
      </c>
      <c r="L76" s="22">
        <v>14000000</v>
      </c>
      <c r="M76" s="22">
        <v>20000000</v>
      </c>
      <c r="N76" s="22">
        <v>0</v>
      </c>
      <c r="O76" s="22">
        <v>34000000</v>
      </c>
      <c r="P76" s="22">
        <v>0</v>
      </c>
      <c r="Q76" s="22">
        <v>33987533</v>
      </c>
      <c r="R76" s="22">
        <v>12467</v>
      </c>
      <c r="S76" s="22">
        <v>0</v>
      </c>
      <c r="T76" s="15">
        <f t="shared" si="3"/>
        <v>0</v>
      </c>
      <c r="U76" s="22">
        <v>0</v>
      </c>
      <c r="V76" s="15">
        <f t="shared" si="4"/>
        <v>0</v>
      </c>
      <c r="W76" s="22">
        <v>0</v>
      </c>
      <c r="X76" s="1"/>
      <c r="Y76" s="1"/>
      <c r="Z76" s="1"/>
      <c r="AA76" s="1"/>
      <c r="AB76" s="1"/>
    </row>
    <row r="77" spans="1:28">
      <c r="A77" s="19" t="s">
        <v>166</v>
      </c>
      <c r="B77" s="20" t="s">
        <v>22</v>
      </c>
      <c r="C77" s="20" t="s">
        <v>29</v>
      </c>
      <c r="D77" s="20" t="s">
        <v>24</v>
      </c>
      <c r="E77" s="20" t="s">
        <v>32</v>
      </c>
      <c r="F77" s="20" t="s">
        <v>87</v>
      </c>
      <c r="G77" s="20" t="s">
        <v>87</v>
      </c>
      <c r="H77" s="20"/>
      <c r="I77" s="20" t="s">
        <v>25</v>
      </c>
      <c r="J77" s="20" t="s">
        <v>26</v>
      </c>
      <c r="K77" s="21" t="s">
        <v>167</v>
      </c>
      <c r="L77" s="22">
        <v>200000000</v>
      </c>
      <c r="M77" s="22">
        <v>0</v>
      </c>
      <c r="N77" s="22">
        <v>200000000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15">
        <v>0</v>
      </c>
      <c r="U77" s="22">
        <v>0</v>
      </c>
      <c r="V77" s="15">
        <v>0</v>
      </c>
      <c r="W77" s="22">
        <v>0</v>
      </c>
      <c r="X77" s="1"/>
      <c r="Y77" s="1"/>
      <c r="Z77" s="1"/>
      <c r="AA77" s="1"/>
      <c r="AB77" s="1"/>
    </row>
    <row r="78" spans="1:28" ht="22.5">
      <c r="A78" s="19" t="s">
        <v>168</v>
      </c>
      <c r="B78" s="20" t="s">
        <v>22</v>
      </c>
      <c r="C78" s="20" t="s">
        <v>29</v>
      </c>
      <c r="D78" s="20" t="s">
        <v>24</v>
      </c>
      <c r="E78" s="20" t="s">
        <v>32</v>
      </c>
      <c r="F78" s="20" t="s">
        <v>87</v>
      </c>
      <c r="G78" s="20" t="s">
        <v>32</v>
      </c>
      <c r="H78" s="20"/>
      <c r="I78" s="20" t="s">
        <v>25</v>
      </c>
      <c r="J78" s="20" t="s">
        <v>26</v>
      </c>
      <c r="K78" s="21" t="s">
        <v>169</v>
      </c>
      <c r="L78" s="22">
        <v>200000000</v>
      </c>
      <c r="M78" s="22">
        <v>0</v>
      </c>
      <c r="N78" s="22">
        <v>0</v>
      </c>
      <c r="O78" s="22">
        <v>200000000</v>
      </c>
      <c r="P78" s="22">
        <v>0</v>
      </c>
      <c r="Q78" s="22">
        <v>199021466</v>
      </c>
      <c r="R78" s="22">
        <v>978534</v>
      </c>
      <c r="S78" s="22">
        <v>199021466</v>
      </c>
      <c r="T78" s="15">
        <f t="shared" si="3"/>
        <v>0.99510732999999996</v>
      </c>
      <c r="U78" s="22">
        <v>0</v>
      </c>
      <c r="V78" s="15">
        <f t="shared" si="4"/>
        <v>0</v>
      </c>
      <c r="W78" s="22">
        <v>0</v>
      </c>
      <c r="X78" s="1"/>
      <c r="Y78" s="1"/>
      <c r="Z78" s="1"/>
      <c r="AA78" s="1"/>
      <c r="AB78" s="1"/>
    </row>
    <row r="79" spans="1:28" s="3" customFormat="1" ht="21">
      <c r="A79" s="4" t="s">
        <v>371</v>
      </c>
      <c r="B79" s="5"/>
      <c r="C79" s="5"/>
      <c r="D79" s="5"/>
      <c r="E79" s="5"/>
      <c r="F79" s="5" t="s">
        <v>352</v>
      </c>
      <c r="G79" s="5"/>
      <c r="H79" s="5"/>
      <c r="I79" s="5"/>
      <c r="J79" s="5"/>
      <c r="K79" s="7" t="s">
        <v>372</v>
      </c>
      <c r="L79" s="23">
        <f t="shared" ref="L79:S79" si="7">SUBTOTAL(9,L76:L78)</f>
        <v>414000000</v>
      </c>
      <c r="M79" s="23">
        <f t="shared" si="7"/>
        <v>20000000</v>
      </c>
      <c r="N79" s="23">
        <f t="shared" si="7"/>
        <v>200000000</v>
      </c>
      <c r="O79" s="23">
        <f t="shared" si="7"/>
        <v>234000000</v>
      </c>
      <c r="P79" s="23">
        <f t="shared" si="7"/>
        <v>0</v>
      </c>
      <c r="Q79" s="23">
        <f t="shared" si="7"/>
        <v>233008999</v>
      </c>
      <c r="R79" s="23">
        <f t="shared" si="7"/>
        <v>991001</v>
      </c>
      <c r="S79" s="23">
        <f t="shared" si="7"/>
        <v>199021466</v>
      </c>
      <c r="T79" s="17">
        <f t="shared" si="3"/>
        <v>0.85051908547008548</v>
      </c>
      <c r="U79" s="23">
        <f>SUBTOTAL(9,U76:U78)</f>
        <v>0</v>
      </c>
      <c r="V79" s="17">
        <f t="shared" si="4"/>
        <v>0</v>
      </c>
      <c r="W79" s="23">
        <f>SUBTOTAL(9,W76:W78)</f>
        <v>0</v>
      </c>
      <c r="X79" s="2"/>
      <c r="Y79" s="2"/>
      <c r="Z79" s="2"/>
      <c r="AA79" s="2"/>
      <c r="AB79" s="2"/>
    </row>
    <row r="80" spans="1:28">
      <c r="A80" s="19" t="s">
        <v>170</v>
      </c>
      <c r="B80" s="20" t="s">
        <v>22</v>
      </c>
      <c r="C80" s="20" t="s">
        <v>29</v>
      </c>
      <c r="D80" s="20" t="s">
        <v>24</v>
      </c>
      <c r="E80" s="20" t="s">
        <v>32</v>
      </c>
      <c r="F80" s="20" t="s">
        <v>32</v>
      </c>
      <c r="G80" s="20" t="s">
        <v>23</v>
      </c>
      <c r="H80" s="20"/>
      <c r="I80" s="20" t="s">
        <v>25</v>
      </c>
      <c r="J80" s="20" t="s">
        <v>26</v>
      </c>
      <c r="K80" s="21" t="s">
        <v>171</v>
      </c>
      <c r="L80" s="22">
        <v>9772974493</v>
      </c>
      <c r="M80" s="22">
        <v>158000000</v>
      </c>
      <c r="N80" s="22">
        <v>226170403</v>
      </c>
      <c r="O80" s="22">
        <v>9704804090</v>
      </c>
      <c r="P80" s="22">
        <v>0</v>
      </c>
      <c r="Q80" s="22">
        <v>8677844802</v>
      </c>
      <c r="R80" s="22">
        <v>1026959288</v>
      </c>
      <c r="S80" s="22">
        <v>8257790239</v>
      </c>
      <c r="T80" s="15">
        <f t="shared" si="3"/>
        <v>0.85089716004766869</v>
      </c>
      <c r="U80" s="22">
        <v>3417997637</v>
      </c>
      <c r="V80" s="15">
        <f t="shared" si="4"/>
        <v>0.35219645912501879</v>
      </c>
      <c r="W80" s="22">
        <v>3283595196</v>
      </c>
      <c r="X80" s="1"/>
      <c r="Y80" s="1"/>
      <c r="Z80" s="1"/>
      <c r="AA80" s="1"/>
      <c r="AB80" s="1"/>
    </row>
    <row r="81" spans="1:28">
      <c r="A81" s="19" t="s">
        <v>172</v>
      </c>
      <c r="B81" s="20" t="s">
        <v>22</v>
      </c>
      <c r="C81" s="20" t="s">
        <v>29</v>
      </c>
      <c r="D81" s="20" t="s">
        <v>24</v>
      </c>
      <c r="E81" s="20" t="s">
        <v>32</v>
      </c>
      <c r="F81" s="20" t="s">
        <v>32</v>
      </c>
      <c r="G81" s="20" t="s">
        <v>29</v>
      </c>
      <c r="H81" s="20"/>
      <c r="I81" s="20" t="s">
        <v>25</v>
      </c>
      <c r="J81" s="20" t="s">
        <v>26</v>
      </c>
      <c r="K81" s="21" t="s">
        <v>173</v>
      </c>
      <c r="L81" s="22">
        <v>1803610325</v>
      </c>
      <c r="M81" s="22">
        <v>0</v>
      </c>
      <c r="N81" s="22">
        <v>530603108</v>
      </c>
      <c r="O81" s="22">
        <v>1273007217</v>
      </c>
      <c r="P81" s="22">
        <v>0</v>
      </c>
      <c r="Q81" s="22">
        <v>806846336</v>
      </c>
      <c r="R81" s="22">
        <v>466160881</v>
      </c>
      <c r="S81" s="22">
        <v>545542624</v>
      </c>
      <c r="T81" s="15">
        <f t="shared" si="3"/>
        <v>0.42854637170529097</v>
      </c>
      <c r="U81" s="22">
        <v>245136512</v>
      </c>
      <c r="V81" s="15">
        <f t="shared" si="4"/>
        <v>0.19256490358137537</v>
      </c>
      <c r="W81" s="22">
        <v>79767910</v>
      </c>
      <c r="X81" s="1"/>
      <c r="Y81" s="1"/>
      <c r="Z81" s="1"/>
      <c r="AA81" s="1"/>
      <c r="AB81" s="1"/>
    </row>
    <row r="82" spans="1:28" ht="22.5">
      <c r="A82" s="19" t="s">
        <v>174</v>
      </c>
      <c r="B82" s="20" t="s">
        <v>22</v>
      </c>
      <c r="C82" s="20" t="s">
        <v>29</v>
      </c>
      <c r="D82" s="20" t="s">
        <v>24</v>
      </c>
      <c r="E82" s="20" t="s">
        <v>32</v>
      </c>
      <c r="F82" s="20" t="s">
        <v>32</v>
      </c>
      <c r="G82" s="20" t="s">
        <v>87</v>
      </c>
      <c r="H82" s="20"/>
      <c r="I82" s="20" t="s">
        <v>25</v>
      </c>
      <c r="J82" s="20" t="s">
        <v>26</v>
      </c>
      <c r="K82" s="21" t="s">
        <v>175</v>
      </c>
      <c r="L82" s="22">
        <v>78000000</v>
      </c>
      <c r="M82" s="22">
        <v>43500000</v>
      </c>
      <c r="N82" s="22">
        <v>9500000</v>
      </c>
      <c r="O82" s="22">
        <v>112000000</v>
      </c>
      <c r="P82" s="22">
        <v>0</v>
      </c>
      <c r="Q82" s="22">
        <v>112000000</v>
      </c>
      <c r="R82" s="22">
        <v>0</v>
      </c>
      <c r="S82" s="22">
        <v>2951200</v>
      </c>
      <c r="T82" s="15">
        <f t="shared" si="3"/>
        <v>2.6349999999999998E-2</v>
      </c>
      <c r="U82" s="22">
        <v>2951200</v>
      </c>
      <c r="V82" s="15">
        <f t="shared" si="4"/>
        <v>2.6349999999999998E-2</v>
      </c>
      <c r="W82" s="22">
        <v>2951200</v>
      </c>
      <c r="X82" s="1"/>
      <c r="Y82" s="1"/>
      <c r="Z82" s="1"/>
      <c r="AA82" s="1"/>
      <c r="AB82" s="1"/>
    </row>
    <row r="83" spans="1:28">
      <c r="A83" s="19" t="s">
        <v>176</v>
      </c>
      <c r="B83" s="20" t="s">
        <v>22</v>
      </c>
      <c r="C83" s="20" t="s">
        <v>29</v>
      </c>
      <c r="D83" s="20" t="s">
        <v>24</v>
      </c>
      <c r="E83" s="20" t="s">
        <v>32</v>
      </c>
      <c r="F83" s="20" t="s">
        <v>32</v>
      </c>
      <c r="G83" s="20" t="s">
        <v>107</v>
      </c>
      <c r="H83" s="20"/>
      <c r="I83" s="20" t="s">
        <v>25</v>
      </c>
      <c r="J83" s="20" t="s">
        <v>26</v>
      </c>
      <c r="K83" s="21" t="s">
        <v>177</v>
      </c>
      <c r="L83" s="22">
        <v>735505324</v>
      </c>
      <c r="M83" s="22">
        <v>16060268</v>
      </c>
      <c r="N83" s="22">
        <v>45442720</v>
      </c>
      <c r="O83" s="22">
        <v>706122872</v>
      </c>
      <c r="P83" s="22">
        <v>0</v>
      </c>
      <c r="Q83" s="22">
        <v>656848321</v>
      </c>
      <c r="R83" s="22">
        <v>49274551</v>
      </c>
      <c r="S83" s="22">
        <v>654721265</v>
      </c>
      <c r="T83" s="15">
        <f t="shared" si="3"/>
        <v>0.92720586028546037</v>
      </c>
      <c r="U83" s="22">
        <v>320189143</v>
      </c>
      <c r="V83" s="15">
        <f t="shared" si="4"/>
        <v>0.45344678057673793</v>
      </c>
      <c r="W83" s="22">
        <v>320189143</v>
      </c>
      <c r="X83" s="1"/>
      <c r="Y83" s="1"/>
      <c r="Z83" s="1"/>
      <c r="AA83" s="1"/>
      <c r="AB83" s="1"/>
    </row>
    <row r="84" spans="1:28">
      <c r="A84" s="19" t="s">
        <v>178</v>
      </c>
      <c r="B84" s="20" t="s">
        <v>22</v>
      </c>
      <c r="C84" s="20" t="s">
        <v>29</v>
      </c>
      <c r="D84" s="20" t="s">
        <v>24</v>
      </c>
      <c r="E84" s="20" t="s">
        <v>32</v>
      </c>
      <c r="F84" s="20" t="s">
        <v>32</v>
      </c>
      <c r="G84" s="20" t="s">
        <v>86</v>
      </c>
      <c r="H84" s="20"/>
      <c r="I84" s="20" t="s">
        <v>25</v>
      </c>
      <c r="J84" s="20" t="s">
        <v>26</v>
      </c>
      <c r="K84" s="21" t="s">
        <v>179</v>
      </c>
      <c r="L84" s="22">
        <v>547677014</v>
      </c>
      <c r="M84" s="22">
        <v>14390096</v>
      </c>
      <c r="N84" s="22">
        <v>532679</v>
      </c>
      <c r="O84" s="22">
        <v>561534431</v>
      </c>
      <c r="P84" s="22">
        <v>0</v>
      </c>
      <c r="Q84" s="22">
        <v>545210790</v>
      </c>
      <c r="R84" s="22">
        <v>16323641</v>
      </c>
      <c r="S84" s="22">
        <v>536210790</v>
      </c>
      <c r="T84" s="15">
        <f t="shared" si="3"/>
        <v>0.95490278137548434</v>
      </c>
      <c r="U84" s="22">
        <v>260457163</v>
      </c>
      <c r="V84" s="15">
        <f t="shared" si="4"/>
        <v>0.4638311537480771</v>
      </c>
      <c r="W84" s="22">
        <v>260457163</v>
      </c>
      <c r="X84" s="1"/>
      <c r="Y84" s="1"/>
      <c r="Z84" s="1"/>
      <c r="AA84" s="1"/>
      <c r="AB84" s="1"/>
    </row>
    <row r="85" spans="1:28" ht="22.5">
      <c r="A85" s="19" t="s">
        <v>180</v>
      </c>
      <c r="B85" s="20" t="s">
        <v>22</v>
      </c>
      <c r="C85" s="20" t="s">
        <v>29</v>
      </c>
      <c r="D85" s="20" t="s">
        <v>24</v>
      </c>
      <c r="E85" s="20" t="s">
        <v>32</v>
      </c>
      <c r="F85" s="20" t="s">
        <v>32</v>
      </c>
      <c r="G85" s="20" t="s">
        <v>47</v>
      </c>
      <c r="H85" s="20"/>
      <c r="I85" s="20" t="s">
        <v>25</v>
      </c>
      <c r="J85" s="20" t="s">
        <v>26</v>
      </c>
      <c r="K85" s="21" t="s">
        <v>181</v>
      </c>
      <c r="L85" s="22">
        <v>626000000</v>
      </c>
      <c r="M85" s="22">
        <v>587004340</v>
      </c>
      <c r="N85" s="22">
        <v>73000000</v>
      </c>
      <c r="O85" s="22">
        <v>1140004340</v>
      </c>
      <c r="P85" s="22">
        <v>0</v>
      </c>
      <c r="Q85" s="22">
        <v>1123000959</v>
      </c>
      <c r="R85" s="22">
        <v>17003381</v>
      </c>
      <c r="S85" s="22">
        <v>1112061247</v>
      </c>
      <c r="T85" s="15">
        <f t="shared" si="3"/>
        <v>0.97548860822757921</v>
      </c>
      <c r="U85" s="22">
        <v>0</v>
      </c>
      <c r="V85" s="15">
        <f t="shared" si="4"/>
        <v>0</v>
      </c>
      <c r="W85" s="22">
        <v>0</v>
      </c>
      <c r="X85" s="1"/>
      <c r="Y85" s="1"/>
      <c r="Z85" s="1"/>
      <c r="AA85" s="1"/>
      <c r="AB85" s="1"/>
    </row>
    <row r="86" spans="1:28" ht="22.5">
      <c r="A86" s="19" t="s">
        <v>182</v>
      </c>
      <c r="B86" s="20" t="s">
        <v>22</v>
      </c>
      <c r="C86" s="20" t="s">
        <v>29</v>
      </c>
      <c r="D86" s="20" t="s">
        <v>24</v>
      </c>
      <c r="E86" s="20" t="s">
        <v>32</v>
      </c>
      <c r="F86" s="20" t="s">
        <v>32</v>
      </c>
      <c r="G86" s="20" t="s">
        <v>50</v>
      </c>
      <c r="H86" s="20"/>
      <c r="I86" s="20" t="s">
        <v>25</v>
      </c>
      <c r="J86" s="20" t="s">
        <v>26</v>
      </c>
      <c r="K86" s="21" t="s">
        <v>183</v>
      </c>
      <c r="L86" s="22">
        <v>7002760</v>
      </c>
      <c r="M86" s="22">
        <v>0</v>
      </c>
      <c r="N86" s="22">
        <v>0</v>
      </c>
      <c r="O86" s="22">
        <v>7002760</v>
      </c>
      <c r="P86" s="22">
        <v>0</v>
      </c>
      <c r="Q86" s="22">
        <v>3234500</v>
      </c>
      <c r="R86" s="22">
        <v>3768260</v>
      </c>
      <c r="S86" s="22">
        <v>3234500</v>
      </c>
      <c r="T86" s="15">
        <f t="shared" si="3"/>
        <v>0.46188931221404134</v>
      </c>
      <c r="U86" s="22">
        <v>3234500</v>
      </c>
      <c r="V86" s="15">
        <f t="shared" si="4"/>
        <v>0.46188931221404134</v>
      </c>
      <c r="W86" s="22">
        <v>3234500</v>
      </c>
      <c r="X86" s="1"/>
      <c r="Y86" s="1"/>
      <c r="Z86" s="1"/>
      <c r="AA86" s="1"/>
      <c r="AB86" s="1"/>
    </row>
    <row r="87" spans="1:28" ht="22.5">
      <c r="A87" s="19" t="s">
        <v>184</v>
      </c>
      <c r="B87" s="20" t="s">
        <v>22</v>
      </c>
      <c r="C87" s="20" t="s">
        <v>29</v>
      </c>
      <c r="D87" s="20" t="s">
        <v>24</v>
      </c>
      <c r="E87" s="20" t="s">
        <v>32</v>
      </c>
      <c r="F87" s="20" t="s">
        <v>32</v>
      </c>
      <c r="G87" s="20" t="s">
        <v>56</v>
      </c>
      <c r="H87" s="20"/>
      <c r="I87" s="20" t="s">
        <v>25</v>
      </c>
      <c r="J87" s="20" t="s">
        <v>26</v>
      </c>
      <c r="K87" s="21" t="s">
        <v>185</v>
      </c>
      <c r="L87" s="22">
        <v>14921404473</v>
      </c>
      <c r="M87" s="22">
        <v>70000000</v>
      </c>
      <c r="N87" s="22">
        <v>374120728</v>
      </c>
      <c r="O87" s="22">
        <v>14617283745</v>
      </c>
      <c r="P87" s="22">
        <v>0</v>
      </c>
      <c r="Q87" s="22">
        <v>14016028429.98</v>
      </c>
      <c r="R87" s="22">
        <v>601255315.01999998</v>
      </c>
      <c r="S87" s="22">
        <v>13767400029.32</v>
      </c>
      <c r="T87" s="15">
        <f t="shared" si="3"/>
        <v>0.94185761660604606</v>
      </c>
      <c r="U87" s="22">
        <v>10371534307.77</v>
      </c>
      <c r="V87" s="15">
        <f t="shared" si="4"/>
        <v>0.70953909691447947</v>
      </c>
      <c r="W87" s="22">
        <v>8735785014.3999996</v>
      </c>
      <c r="X87" s="1"/>
      <c r="Y87" s="1"/>
      <c r="Z87" s="1"/>
      <c r="AA87" s="1"/>
      <c r="AB87" s="1"/>
    </row>
    <row r="88" spans="1:28">
      <c r="A88" s="19" t="s">
        <v>186</v>
      </c>
      <c r="B88" s="20" t="s">
        <v>22</v>
      </c>
      <c r="C88" s="20" t="s">
        <v>29</v>
      </c>
      <c r="D88" s="20" t="s">
        <v>24</v>
      </c>
      <c r="E88" s="20" t="s">
        <v>32</v>
      </c>
      <c r="F88" s="20" t="s">
        <v>32</v>
      </c>
      <c r="G88" s="20" t="s">
        <v>62</v>
      </c>
      <c r="H88" s="20"/>
      <c r="I88" s="20" t="s">
        <v>25</v>
      </c>
      <c r="J88" s="20" t="s">
        <v>26</v>
      </c>
      <c r="K88" s="21" t="s">
        <v>187</v>
      </c>
      <c r="L88" s="22">
        <v>74039400</v>
      </c>
      <c r="M88" s="22">
        <v>12390000</v>
      </c>
      <c r="N88" s="22">
        <v>0</v>
      </c>
      <c r="O88" s="22">
        <v>86429400</v>
      </c>
      <c r="P88" s="22">
        <v>0</v>
      </c>
      <c r="Q88" s="22">
        <v>83424738</v>
      </c>
      <c r="R88" s="22">
        <v>3004662</v>
      </c>
      <c r="S88" s="22">
        <v>68870838</v>
      </c>
      <c r="T88" s="15">
        <f t="shared" si="3"/>
        <v>0.79684503189886779</v>
      </c>
      <c r="U88" s="22">
        <v>51757188</v>
      </c>
      <c r="V88" s="15">
        <f t="shared" si="4"/>
        <v>0.59883775659671357</v>
      </c>
      <c r="W88" s="22">
        <v>51757188</v>
      </c>
      <c r="X88" s="1"/>
      <c r="Y88" s="1"/>
      <c r="Z88" s="1"/>
      <c r="AA88" s="1"/>
      <c r="AB88" s="1"/>
    </row>
    <row r="89" spans="1:28" ht="22.5">
      <c r="A89" s="19" t="s">
        <v>188</v>
      </c>
      <c r="B89" s="20" t="s">
        <v>22</v>
      </c>
      <c r="C89" s="20" t="s">
        <v>29</v>
      </c>
      <c r="D89" s="20" t="s">
        <v>24</v>
      </c>
      <c r="E89" s="20" t="s">
        <v>32</v>
      </c>
      <c r="F89" s="20" t="s">
        <v>32</v>
      </c>
      <c r="G89" s="20" t="s">
        <v>189</v>
      </c>
      <c r="H89" s="20"/>
      <c r="I89" s="20" t="s">
        <v>25</v>
      </c>
      <c r="J89" s="20" t="s">
        <v>26</v>
      </c>
      <c r="K89" s="21" t="s">
        <v>190</v>
      </c>
      <c r="L89" s="22">
        <v>27776158</v>
      </c>
      <c r="M89" s="22">
        <v>11211984</v>
      </c>
      <c r="N89" s="22">
        <v>0</v>
      </c>
      <c r="O89" s="22">
        <v>38988142</v>
      </c>
      <c r="P89" s="22">
        <v>0</v>
      </c>
      <c r="Q89" s="22">
        <v>37563232</v>
      </c>
      <c r="R89" s="22">
        <v>1424910</v>
      </c>
      <c r="S89" s="22">
        <v>22073232</v>
      </c>
      <c r="T89" s="15">
        <f t="shared" si="3"/>
        <v>0.56615244706967571</v>
      </c>
      <c r="U89" s="22">
        <v>19316932</v>
      </c>
      <c r="V89" s="15">
        <f t="shared" si="4"/>
        <v>0.49545659293022992</v>
      </c>
      <c r="W89" s="22">
        <v>19316932</v>
      </c>
      <c r="X89" s="1"/>
      <c r="Y89" s="1"/>
      <c r="Z89" s="1"/>
      <c r="AA89" s="1"/>
      <c r="AB89" s="1"/>
    </row>
    <row r="90" spans="1:28">
      <c r="A90" s="19" t="s">
        <v>191</v>
      </c>
      <c r="B90" s="20" t="s">
        <v>22</v>
      </c>
      <c r="C90" s="20" t="s">
        <v>29</v>
      </c>
      <c r="D90" s="20" t="s">
        <v>24</v>
      </c>
      <c r="E90" s="20" t="s">
        <v>32</v>
      </c>
      <c r="F90" s="20" t="s">
        <v>32</v>
      </c>
      <c r="G90" s="20" t="s">
        <v>192</v>
      </c>
      <c r="H90" s="20"/>
      <c r="I90" s="20" t="s">
        <v>25</v>
      </c>
      <c r="J90" s="20" t="s">
        <v>26</v>
      </c>
      <c r="K90" s="21" t="s">
        <v>193</v>
      </c>
      <c r="L90" s="22">
        <v>675402381</v>
      </c>
      <c r="M90" s="22">
        <v>157629681</v>
      </c>
      <c r="N90" s="22">
        <v>55414610</v>
      </c>
      <c r="O90" s="22">
        <v>777617452</v>
      </c>
      <c r="P90" s="22">
        <v>0</v>
      </c>
      <c r="Q90" s="22">
        <v>685766164.99000001</v>
      </c>
      <c r="R90" s="22">
        <v>91851287.010000005</v>
      </c>
      <c r="S90" s="22">
        <v>620954174.99000001</v>
      </c>
      <c r="T90" s="15">
        <f t="shared" si="3"/>
        <v>0.79853425793483868</v>
      </c>
      <c r="U90" s="22">
        <v>325529137.99000001</v>
      </c>
      <c r="V90" s="15">
        <f t="shared" si="4"/>
        <v>0.41862375536036711</v>
      </c>
      <c r="W90" s="22">
        <v>310455883.99000001</v>
      </c>
      <c r="X90" s="1"/>
      <c r="Y90" s="1"/>
      <c r="Z90" s="1"/>
      <c r="AA90" s="1"/>
      <c r="AB90" s="1"/>
    </row>
    <row r="91" spans="1:28" ht="22.5">
      <c r="A91" s="19" t="s">
        <v>194</v>
      </c>
      <c r="B91" s="20" t="s">
        <v>22</v>
      </c>
      <c r="C91" s="20" t="s">
        <v>29</v>
      </c>
      <c r="D91" s="20" t="s">
        <v>24</v>
      </c>
      <c r="E91" s="20" t="s">
        <v>32</v>
      </c>
      <c r="F91" s="20" t="s">
        <v>32</v>
      </c>
      <c r="G91" s="20" t="s">
        <v>153</v>
      </c>
      <c r="H91" s="20"/>
      <c r="I91" s="20" t="s">
        <v>25</v>
      </c>
      <c r="J91" s="20" t="s">
        <v>26</v>
      </c>
      <c r="K91" s="21" t="s">
        <v>195</v>
      </c>
      <c r="L91" s="22">
        <v>1979976152</v>
      </c>
      <c r="M91" s="22">
        <v>177380000</v>
      </c>
      <c r="N91" s="22">
        <v>63741290</v>
      </c>
      <c r="O91" s="22">
        <v>2093614862</v>
      </c>
      <c r="P91" s="22">
        <v>0</v>
      </c>
      <c r="Q91" s="22">
        <v>1859747163.03</v>
      </c>
      <c r="R91" s="22">
        <v>233867698.97</v>
      </c>
      <c r="S91" s="22">
        <v>1328200887.03</v>
      </c>
      <c r="T91" s="15">
        <f t="shared" si="3"/>
        <v>0.63440554952938621</v>
      </c>
      <c r="U91" s="22">
        <v>328644675.82999998</v>
      </c>
      <c r="V91" s="15">
        <f t="shared" si="4"/>
        <v>0.1569747529954246</v>
      </c>
      <c r="W91" s="22">
        <v>261898469.83000001</v>
      </c>
      <c r="X91" s="1"/>
      <c r="Y91" s="1"/>
      <c r="Z91" s="1"/>
      <c r="AA91" s="1"/>
      <c r="AB91" s="1"/>
    </row>
    <row r="92" spans="1:28" s="3" customFormat="1" ht="21">
      <c r="A92" s="4" t="s">
        <v>373</v>
      </c>
      <c r="B92" s="5"/>
      <c r="C92" s="5"/>
      <c r="D92" s="5"/>
      <c r="E92" s="5"/>
      <c r="F92" s="5" t="s">
        <v>353</v>
      </c>
      <c r="G92" s="5"/>
      <c r="H92" s="5"/>
      <c r="I92" s="5"/>
      <c r="J92" s="5"/>
      <c r="K92" s="7" t="s">
        <v>374</v>
      </c>
      <c r="L92" s="23">
        <f t="shared" ref="L92:S92" si="8">SUBTOTAL(9,L80:L91)</f>
        <v>31249368480</v>
      </c>
      <c r="M92" s="23">
        <f t="shared" si="8"/>
        <v>1247566369</v>
      </c>
      <c r="N92" s="23">
        <f t="shared" si="8"/>
        <v>1378525538</v>
      </c>
      <c r="O92" s="23">
        <f t="shared" si="8"/>
        <v>31118409311</v>
      </c>
      <c r="P92" s="23">
        <f t="shared" si="8"/>
        <v>0</v>
      </c>
      <c r="Q92" s="23">
        <f t="shared" si="8"/>
        <v>28607515436</v>
      </c>
      <c r="R92" s="23">
        <f t="shared" si="8"/>
        <v>2510893875</v>
      </c>
      <c r="S92" s="23">
        <f t="shared" si="8"/>
        <v>26920011026.34</v>
      </c>
      <c r="T92" s="17">
        <f t="shared" si="3"/>
        <v>0.86508313318007823</v>
      </c>
      <c r="U92" s="23">
        <f>SUBTOTAL(9,U80:U91)</f>
        <v>15346748396.59</v>
      </c>
      <c r="V92" s="17">
        <f t="shared" si="4"/>
        <v>0.49317265041452812</v>
      </c>
      <c r="W92" s="23">
        <f>SUBTOTAL(9,W80:W91)</f>
        <v>13329408600.219999</v>
      </c>
      <c r="X92" s="2"/>
      <c r="Y92" s="2"/>
      <c r="Z92" s="2"/>
      <c r="AA92" s="2"/>
      <c r="AB92" s="2"/>
    </row>
    <row r="93" spans="1:28" ht="22.5">
      <c r="A93" s="19" t="s">
        <v>196</v>
      </c>
      <c r="B93" s="20" t="s">
        <v>22</v>
      </c>
      <c r="C93" s="20" t="s">
        <v>29</v>
      </c>
      <c r="D93" s="20" t="s">
        <v>24</v>
      </c>
      <c r="E93" s="20" t="s">
        <v>32</v>
      </c>
      <c r="F93" s="20" t="s">
        <v>37</v>
      </c>
      <c r="G93" s="20" t="s">
        <v>23</v>
      </c>
      <c r="H93" s="20"/>
      <c r="I93" s="20" t="s">
        <v>25</v>
      </c>
      <c r="J93" s="20" t="s">
        <v>26</v>
      </c>
      <c r="K93" s="21" t="s">
        <v>197</v>
      </c>
      <c r="L93" s="22">
        <v>8793719110</v>
      </c>
      <c r="M93" s="22">
        <v>409802437</v>
      </c>
      <c r="N93" s="22">
        <v>4691933669</v>
      </c>
      <c r="O93" s="22">
        <v>4511587878</v>
      </c>
      <c r="P93" s="22">
        <v>0</v>
      </c>
      <c r="Q93" s="22">
        <v>3706555431.6300001</v>
      </c>
      <c r="R93" s="22">
        <v>805032446.37</v>
      </c>
      <c r="S93" s="22">
        <v>3493464366.6300001</v>
      </c>
      <c r="T93" s="15">
        <f t="shared" si="3"/>
        <v>0.77433144628863193</v>
      </c>
      <c r="U93" s="22">
        <v>1116858953</v>
      </c>
      <c r="V93" s="15">
        <f t="shared" si="4"/>
        <v>0.24755340762532299</v>
      </c>
      <c r="W93" s="22">
        <v>1100075310</v>
      </c>
      <c r="X93" s="1"/>
      <c r="Y93" s="1"/>
      <c r="Z93" s="1"/>
      <c r="AA93" s="1"/>
      <c r="AB93" s="1"/>
    </row>
    <row r="94" spans="1:28" ht="22.5">
      <c r="A94" s="19" t="s">
        <v>196</v>
      </c>
      <c r="B94" s="20" t="s">
        <v>22</v>
      </c>
      <c r="C94" s="20" t="s">
        <v>29</v>
      </c>
      <c r="D94" s="20" t="s">
        <v>24</v>
      </c>
      <c r="E94" s="20" t="s">
        <v>32</v>
      </c>
      <c r="F94" s="20" t="s">
        <v>37</v>
      </c>
      <c r="G94" s="20" t="s">
        <v>23</v>
      </c>
      <c r="H94" s="20"/>
      <c r="I94" s="20" t="s">
        <v>59</v>
      </c>
      <c r="J94" s="20" t="s">
        <v>93</v>
      </c>
      <c r="K94" s="21" t="s">
        <v>197</v>
      </c>
      <c r="L94" s="22">
        <v>1900000000</v>
      </c>
      <c r="M94" s="22">
        <v>0</v>
      </c>
      <c r="N94" s="22">
        <v>13315521</v>
      </c>
      <c r="O94" s="22">
        <v>1886684479</v>
      </c>
      <c r="P94" s="22">
        <v>0</v>
      </c>
      <c r="Q94" s="22">
        <v>64888592</v>
      </c>
      <c r="R94" s="22">
        <v>1821795887</v>
      </c>
      <c r="S94" s="22">
        <v>55733808</v>
      </c>
      <c r="T94" s="15">
        <f t="shared" si="3"/>
        <v>2.9540608734715732E-2</v>
      </c>
      <c r="U94" s="22">
        <v>32041744</v>
      </c>
      <c r="V94" s="15">
        <f t="shared" si="4"/>
        <v>1.6983096196870766E-2</v>
      </c>
      <c r="W94" s="22">
        <v>32041744</v>
      </c>
      <c r="X94" s="1"/>
      <c r="Y94" s="1"/>
      <c r="Z94" s="1"/>
      <c r="AA94" s="1"/>
      <c r="AB94" s="1"/>
    </row>
    <row r="95" spans="1:28" ht="22.5">
      <c r="A95" s="19" t="s">
        <v>198</v>
      </c>
      <c r="B95" s="20" t="s">
        <v>22</v>
      </c>
      <c r="C95" s="20" t="s">
        <v>29</v>
      </c>
      <c r="D95" s="20" t="s">
        <v>24</v>
      </c>
      <c r="E95" s="20" t="s">
        <v>32</v>
      </c>
      <c r="F95" s="20" t="s">
        <v>37</v>
      </c>
      <c r="G95" s="20" t="s">
        <v>29</v>
      </c>
      <c r="H95" s="20"/>
      <c r="I95" s="20" t="s">
        <v>25</v>
      </c>
      <c r="J95" s="20" t="s">
        <v>26</v>
      </c>
      <c r="K95" s="21" t="s">
        <v>199</v>
      </c>
      <c r="L95" s="22">
        <v>1723333659</v>
      </c>
      <c r="M95" s="22">
        <v>652000000</v>
      </c>
      <c r="N95" s="22">
        <v>448167116</v>
      </c>
      <c r="O95" s="22">
        <v>1927166543</v>
      </c>
      <c r="P95" s="22">
        <v>0</v>
      </c>
      <c r="Q95" s="22">
        <v>962660420</v>
      </c>
      <c r="R95" s="22">
        <v>964506123</v>
      </c>
      <c r="S95" s="22">
        <v>767795951</v>
      </c>
      <c r="T95" s="15">
        <f t="shared" si="3"/>
        <v>0.39840664201485154</v>
      </c>
      <c r="U95" s="22">
        <v>212206273</v>
      </c>
      <c r="V95" s="15">
        <f t="shared" si="4"/>
        <v>0.11011309519189801</v>
      </c>
      <c r="W95" s="22">
        <v>211730273</v>
      </c>
      <c r="X95" s="1"/>
      <c r="Y95" s="1"/>
      <c r="Z95" s="1"/>
      <c r="AA95" s="1"/>
      <c r="AB95" s="1"/>
    </row>
    <row r="96" spans="1:28" ht="33.75">
      <c r="A96" s="19" t="s">
        <v>200</v>
      </c>
      <c r="B96" s="20" t="s">
        <v>22</v>
      </c>
      <c r="C96" s="20" t="s">
        <v>29</v>
      </c>
      <c r="D96" s="20" t="s">
        <v>24</v>
      </c>
      <c r="E96" s="20" t="s">
        <v>32</v>
      </c>
      <c r="F96" s="20" t="s">
        <v>37</v>
      </c>
      <c r="G96" s="20" t="s">
        <v>37</v>
      </c>
      <c r="H96" s="20"/>
      <c r="I96" s="20" t="s">
        <v>25</v>
      </c>
      <c r="J96" s="20" t="s">
        <v>26</v>
      </c>
      <c r="K96" s="21" t="s">
        <v>201</v>
      </c>
      <c r="L96" s="22">
        <v>1369870367</v>
      </c>
      <c r="M96" s="22">
        <v>1050803700</v>
      </c>
      <c r="N96" s="22">
        <v>763528248</v>
      </c>
      <c r="O96" s="22">
        <v>1657145819</v>
      </c>
      <c r="P96" s="22">
        <v>0</v>
      </c>
      <c r="Q96" s="22">
        <v>1219567665</v>
      </c>
      <c r="R96" s="22">
        <v>437578154</v>
      </c>
      <c r="S96" s="22">
        <v>1146367665</v>
      </c>
      <c r="T96" s="15">
        <f t="shared" si="3"/>
        <v>0.69177235452446328</v>
      </c>
      <c r="U96" s="22">
        <v>45943520</v>
      </c>
      <c r="V96" s="15">
        <f t="shared" si="4"/>
        <v>2.7724488378291591E-2</v>
      </c>
      <c r="W96" s="22">
        <v>45943520</v>
      </c>
      <c r="X96" s="1"/>
      <c r="Y96" s="1"/>
      <c r="Z96" s="1"/>
      <c r="AA96" s="1"/>
      <c r="AB96" s="1"/>
    </row>
    <row r="97" spans="1:28" ht="22.5">
      <c r="A97" s="19" t="s">
        <v>202</v>
      </c>
      <c r="B97" s="20" t="s">
        <v>22</v>
      </c>
      <c r="C97" s="20" t="s">
        <v>29</v>
      </c>
      <c r="D97" s="20" t="s">
        <v>24</v>
      </c>
      <c r="E97" s="20" t="s">
        <v>32</v>
      </c>
      <c r="F97" s="20" t="s">
        <v>37</v>
      </c>
      <c r="G97" s="20" t="s">
        <v>107</v>
      </c>
      <c r="H97" s="20"/>
      <c r="I97" s="20" t="s">
        <v>25</v>
      </c>
      <c r="J97" s="20" t="s">
        <v>26</v>
      </c>
      <c r="K97" s="21" t="s">
        <v>203</v>
      </c>
      <c r="L97" s="22">
        <v>10509200942</v>
      </c>
      <c r="M97" s="22">
        <v>95011536</v>
      </c>
      <c r="N97" s="22">
        <v>2706760045</v>
      </c>
      <c r="O97" s="22">
        <v>7897452433</v>
      </c>
      <c r="P97" s="22">
        <v>0</v>
      </c>
      <c r="Q97" s="22">
        <v>7525498862</v>
      </c>
      <c r="R97" s="22">
        <v>371953571</v>
      </c>
      <c r="S97" s="22">
        <v>5426790500</v>
      </c>
      <c r="T97" s="15">
        <f t="shared" si="3"/>
        <v>0.68715709857571483</v>
      </c>
      <c r="U97" s="22">
        <v>2721185983</v>
      </c>
      <c r="V97" s="15">
        <f t="shared" si="4"/>
        <v>0.34456503614119333</v>
      </c>
      <c r="W97" s="22">
        <v>2721185983</v>
      </c>
      <c r="X97" s="1"/>
      <c r="Y97" s="1"/>
      <c r="Z97" s="1"/>
      <c r="AA97" s="1"/>
      <c r="AB97" s="1"/>
    </row>
    <row r="98" spans="1:28">
      <c r="A98" s="19" t="s">
        <v>204</v>
      </c>
      <c r="B98" s="20" t="s">
        <v>22</v>
      </c>
      <c r="C98" s="20" t="s">
        <v>29</v>
      </c>
      <c r="D98" s="20" t="s">
        <v>24</v>
      </c>
      <c r="E98" s="20" t="s">
        <v>32</v>
      </c>
      <c r="F98" s="20" t="s">
        <v>37</v>
      </c>
      <c r="G98" s="20" t="s">
        <v>116</v>
      </c>
      <c r="H98" s="20"/>
      <c r="I98" s="20" t="s">
        <v>25</v>
      </c>
      <c r="J98" s="20" t="s">
        <v>26</v>
      </c>
      <c r="K98" s="21" t="s">
        <v>205</v>
      </c>
      <c r="L98" s="22">
        <v>21627489467</v>
      </c>
      <c r="M98" s="22">
        <v>221989448</v>
      </c>
      <c r="N98" s="22">
        <v>405295953</v>
      </c>
      <c r="O98" s="22">
        <v>21444182962</v>
      </c>
      <c r="P98" s="22">
        <v>0</v>
      </c>
      <c r="Q98" s="22">
        <v>21119629271</v>
      </c>
      <c r="R98" s="22">
        <v>324553691</v>
      </c>
      <c r="S98" s="22">
        <v>20947415191</v>
      </c>
      <c r="T98" s="15">
        <f t="shared" si="3"/>
        <v>0.97683438105894294</v>
      </c>
      <c r="U98" s="22">
        <v>11056981598</v>
      </c>
      <c r="V98" s="15">
        <f t="shared" si="4"/>
        <v>0.51561682800381992</v>
      </c>
      <c r="W98" s="22">
        <v>11056981598</v>
      </c>
      <c r="X98" s="1"/>
      <c r="Y98" s="1"/>
      <c r="Z98" s="1"/>
      <c r="AA98" s="1"/>
      <c r="AB98" s="1"/>
    </row>
    <row r="99" spans="1:28" ht="22.5">
      <c r="A99" s="19" t="s">
        <v>206</v>
      </c>
      <c r="B99" s="20" t="s">
        <v>22</v>
      </c>
      <c r="C99" s="20" t="s">
        <v>29</v>
      </c>
      <c r="D99" s="20" t="s">
        <v>24</v>
      </c>
      <c r="E99" s="20" t="s">
        <v>32</v>
      </c>
      <c r="F99" s="20" t="s">
        <v>37</v>
      </c>
      <c r="G99" s="20" t="s">
        <v>25</v>
      </c>
      <c r="H99" s="20"/>
      <c r="I99" s="20" t="s">
        <v>25</v>
      </c>
      <c r="J99" s="20" t="s">
        <v>26</v>
      </c>
      <c r="K99" s="21" t="s">
        <v>207</v>
      </c>
      <c r="L99" s="22">
        <v>63387195174</v>
      </c>
      <c r="M99" s="22">
        <v>545977304</v>
      </c>
      <c r="N99" s="22">
        <v>111597349</v>
      </c>
      <c r="O99" s="22">
        <v>63821575129</v>
      </c>
      <c r="P99" s="22">
        <v>0</v>
      </c>
      <c r="Q99" s="22">
        <v>62678221156.57</v>
      </c>
      <c r="R99" s="22">
        <v>1143353972.4300001</v>
      </c>
      <c r="S99" s="22">
        <v>62059416047.269997</v>
      </c>
      <c r="T99" s="15">
        <f t="shared" si="3"/>
        <v>0.97238928876060771</v>
      </c>
      <c r="U99" s="22">
        <v>31775622774.919998</v>
      </c>
      <c r="V99" s="15">
        <f t="shared" si="4"/>
        <v>0.49788214582127127</v>
      </c>
      <c r="W99" s="22">
        <v>31775622774.919998</v>
      </c>
      <c r="X99" s="1"/>
      <c r="Y99" s="1"/>
      <c r="Z99" s="1"/>
      <c r="AA99" s="1"/>
      <c r="AB99" s="1"/>
    </row>
    <row r="100" spans="1:28" ht="22.5">
      <c r="A100" s="19" t="s">
        <v>206</v>
      </c>
      <c r="B100" s="20" t="s">
        <v>22</v>
      </c>
      <c r="C100" s="20" t="s">
        <v>29</v>
      </c>
      <c r="D100" s="20" t="s">
        <v>24</v>
      </c>
      <c r="E100" s="20" t="s">
        <v>32</v>
      </c>
      <c r="F100" s="20" t="s">
        <v>37</v>
      </c>
      <c r="G100" s="20" t="s">
        <v>25</v>
      </c>
      <c r="H100" s="20"/>
      <c r="I100" s="20" t="s">
        <v>150</v>
      </c>
      <c r="J100" s="20" t="s">
        <v>26</v>
      </c>
      <c r="K100" s="21" t="s">
        <v>207</v>
      </c>
      <c r="L100" s="22">
        <v>159208806</v>
      </c>
      <c r="M100" s="22">
        <v>0</v>
      </c>
      <c r="N100" s="22">
        <v>0</v>
      </c>
      <c r="O100" s="22">
        <v>159208806</v>
      </c>
      <c r="P100" s="22">
        <v>0</v>
      </c>
      <c r="Q100" s="22">
        <v>0</v>
      </c>
      <c r="R100" s="22">
        <v>159208806</v>
      </c>
      <c r="S100" s="22">
        <v>0</v>
      </c>
      <c r="T100" s="15">
        <f t="shared" si="3"/>
        <v>0</v>
      </c>
      <c r="U100" s="22">
        <v>0</v>
      </c>
      <c r="V100" s="15">
        <f t="shared" si="4"/>
        <v>0</v>
      </c>
      <c r="W100" s="22">
        <v>0</v>
      </c>
      <c r="X100" s="1"/>
      <c r="Y100" s="1"/>
      <c r="Z100" s="1"/>
      <c r="AA100" s="1"/>
      <c r="AB100" s="1"/>
    </row>
    <row r="101" spans="1:28" ht="22.5">
      <c r="A101" s="19" t="s">
        <v>208</v>
      </c>
      <c r="B101" s="20" t="s">
        <v>22</v>
      </c>
      <c r="C101" s="20" t="s">
        <v>29</v>
      </c>
      <c r="D101" s="20" t="s">
        <v>24</v>
      </c>
      <c r="E101" s="20" t="s">
        <v>32</v>
      </c>
      <c r="F101" s="20" t="s">
        <v>37</v>
      </c>
      <c r="G101" s="20" t="s">
        <v>47</v>
      </c>
      <c r="H101" s="20"/>
      <c r="I101" s="20" t="s">
        <v>25</v>
      </c>
      <c r="J101" s="20" t="s">
        <v>26</v>
      </c>
      <c r="K101" s="21" t="s">
        <v>209</v>
      </c>
      <c r="L101" s="22">
        <v>1517200000</v>
      </c>
      <c r="M101" s="22">
        <v>129384238</v>
      </c>
      <c r="N101" s="22">
        <v>71390000</v>
      </c>
      <c r="O101" s="22">
        <v>1575194238</v>
      </c>
      <c r="P101" s="22">
        <v>0</v>
      </c>
      <c r="Q101" s="22">
        <v>1134507601</v>
      </c>
      <c r="R101" s="22">
        <v>440686637</v>
      </c>
      <c r="S101" s="22">
        <v>767959605</v>
      </c>
      <c r="T101" s="15">
        <f t="shared" si="3"/>
        <v>0.48753327461067059</v>
      </c>
      <c r="U101" s="22">
        <v>86133900</v>
      </c>
      <c r="V101" s="15">
        <f t="shared" si="4"/>
        <v>5.4681446847699808E-2</v>
      </c>
      <c r="W101" s="22">
        <v>85893900</v>
      </c>
      <c r="X101" s="1"/>
      <c r="Y101" s="1"/>
      <c r="Z101" s="1"/>
      <c r="AA101" s="1"/>
      <c r="AB101" s="1"/>
    </row>
    <row r="102" spans="1:28" s="3" customFormat="1" ht="21">
      <c r="A102" s="4" t="s">
        <v>375</v>
      </c>
      <c r="B102" s="5"/>
      <c r="C102" s="5"/>
      <c r="D102" s="5"/>
      <c r="E102" s="5"/>
      <c r="F102" s="5" t="s">
        <v>354</v>
      </c>
      <c r="G102" s="5"/>
      <c r="H102" s="5"/>
      <c r="I102" s="5"/>
      <c r="J102" s="5"/>
      <c r="K102" s="7" t="s">
        <v>376</v>
      </c>
      <c r="L102" s="23">
        <f t="shared" ref="L102:S102" si="9">SUBTOTAL(9,L93:L101)</f>
        <v>110987217525</v>
      </c>
      <c r="M102" s="23">
        <f t="shared" si="9"/>
        <v>3104968663</v>
      </c>
      <c r="N102" s="23">
        <f t="shared" si="9"/>
        <v>9211987901</v>
      </c>
      <c r="O102" s="23">
        <f t="shared" si="9"/>
        <v>104880198287</v>
      </c>
      <c r="P102" s="23">
        <f t="shared" si="9"/>
        <v>0</v>
      </c>
      <c r="Q102" s="23">
        <f t="shared" si="9"/>
        <v>98411528999.200012</v>
      </c>
      <c r="R102" s="23">
        <f t="shared" si="9"/>
        <v>6468669287.8000002</v>
      </c>
      <c r="S102" s="23">
        <f t="shared" si="9"/>
        <v>94664943133.899994</v>
      </c>
      <c r="T102" s="17">
        <f t="shared" si="3"/>
        <v>0.90260072616237419</v>
      </c>
      <c r="U102" s="23">
        <f>SUBTOTAL(9,U93:U101)</f>
        <v>47046974745.919998</v>
      </c>
      <c r="V102" s="17">
        <f t="shared" si="4"/>
        <v>0.4485782398806879</v>
      </c>
      <c r="W102" s="23">
        <f>SUBTOTAL(9,W93:W101)</f>
        <v>47029475102.919998</v>
      </c>
      <c r="X102" s="2"/>
      <c r="Y102" s="2"/>
      <c r="Z102" s="2"/>
      <c r="AA102" s="2"/>
      <c r="AB102" s="2"/>
    </row>
    <row r="103" spans="1:28">
      <c r="A103" s="19" t="s">
        <v>210</v>
      </c>
      <c r="B103" s="20" t="s">
        <v>22</v>
      </c>
      <c r="C103" s="20" t="s">
        <v>29</v>
      </c>
      <c r="D103" s="20" t="s">
        <v>24</v>
      </c>
      <c r="E103" s="20" t="s">
        <v>32</v>
      </c>
      <c r="F103" s="20" t="s">
        <v>107</v>
      </c>
      <c r="G103" s="20" t="s">
        <v>29</v>
      </c>
      <c r="H103" s="20"/>
      <c r="I103" s="20" t="s">
        <v>25</v>
      </c>
      <c r="J103" s="20" t="s">
        <v>26</v>
      </c>
      <c r="K103" s="21" t="s">
        <v>211</v>
      </c>
      <c r="L103" s="22">
        <v>13388265624</v>
      </c>
      <c r="M103" s="22">
        <v>0</v>
      </c>
      <c r="N103" s="22">
        <v>0</v>
      </c>
      <c r="O103" s="22">
        <v>13388265624</v>
      </c>
      <c r="P103" s="22">
        <v>0</v>
      </c>
      <c r="Q103" s="22">
        <v>13388085624</v>
      </c>
      <c r="R103" s="22">
        <v>180000</v>
      </c>
      <c r="S103" s="22">
        <v>13388085624</v>
      </c>
      <c r="T103" s="15">
        <f t="shared" si="3"/>
        <v>0.99998655539073877</v>
      </c>
      <c r="U103" s="22">
        <v>5829714291</v>
      </c>
      <c r="V103" s="15">
        <f t="shared" si="4"/>
        <v>0.43543461526111116</v>
      </c>
      <c r="W103" s="22">
        <v>4839040489</v>
      </c>
      <c r="X103" s="1"/>
      <c r="Y103" s="1"/>
      <c r="Z103" s="1"/>
      <c r="AA103" s="1"/>
      <c r="AB103" s="1"/>
    </row>
    <row r="104" spans="1:28">
      <c r="A104" s="19" t="s">
        <v>212</v>
      </c>
      <c r="B104" s="20" t="s">
        <v>22</v>
      </c>
      <c r="C104" s="20" t="s">
        <v>29</v>
      </c>
      <c r="D104" s="20" t="s">
        <v>24</v>
      </c>
      <c r="E104" s="20" t="s">
        <v>32</v>
      </c>
      <c r="F104" s="20" t="s">
        <v>107</v>
      </c>
      <c r="G104" s="20" t="s">
        <v>87</v>
      </c>
      <c r="H104" s="20"/>
      <c r="I104" s="20" t="s">
        <v>25</v>
      </c>
      <c r="J104" s="20" t="s">
        <v>26</v>
      </c>
      <c r="K104" s="21" t="s">
        <v>213</v>
      </c>
      <c r="L104" s="22">
        <v>273818000</v>
      </c>
      <c r="M104" s="22">
        <v>12000000</v>
      </c>
      <c r="N104" s="22">
        <v>49000000</v>
      </c>
      <c r="O104" s="22">
        <v>236818000</v>
      </c>
      <c r="P104" s="22">
        <v>0</v>
      </c>
      <c r="Q104" s="22">
        <v>225191645</v>
      </c>
      <c r="R104" s="22">
        <v>11626355</v>
      </c>
      <c r="S104" s="22">
        <v>225191645</v>
      </c>
      <c r="T104" s="15">
        <f t="shared" si="3"/>
        <v>0.95090594887212965</v>
      </c>
      <c r="U104" s="22">
        <v>9189528</v>
      </c>
      <c r="V104" s="15">
        <f t="shared" si="4"/>
        <v>3.8804178736413619E-2</v>
      </c>
      <c r="W104" s="22">
        <v>9189528</v>
      </c>
      <c r="X104" s="1"/>
      <c r="Y104" s="1"/>
      <c r="Z104" s="1"/>
      <c r="AA104" s="1"/>
      <c r="AB104" s="1"/>
    </row>
    <row r="105" spans="1:28">
      <c r="A105" s="19" t="s">
        <v>214</v>
      </c>
      <c r="B105" s="20" t="s">
        <v>22</v>
      </c>
      <c r="C105" s="20" t="s">
        <v>29</v>
      </c>
      <c r="D105" s="20" t="s">
        <v>24</v>
      </c>
      <c r="E105" s="20" t="s">
        <v>32</v>
      </c>
      <c r="F105" s="20" t="s">
        <v>107</v>
      </c>
      <c r="G105" s="20" t="s">
        <v>42</v>
      </c>
      <c r="H105" s="20"/>
      <c r="I105" s="20" t="s">
        <v>25</v>
      </c>
      <c r="J105" s="20" t="s">
        <v>26</v>
      </c>
      <c r="K105" s="21" t="s">
        <v>215</v>
      </c>
      <c r="L105" s="22">
        <v>13668165</v>
      </c>
      <c r="M105" s="22">
        <v>30650000</v>
      </c>
      <c r="N105" s="22">
        <v>13150000</v>
      </c>
      <c r="O105" s="22">
        <v>31168165</v>
      </c>
      <c r="P105" s="22">
        <v>0</v>
      </c>
      <c r="Q105" s="22">
        <v>15368700</v>
      </c>
      <c r="R105" s="22">
        <v>15799465</v>
      </c>
      <c r="S105" s="22">
        <v>15368700</v>
      </c>
      <c r="T105" s="15">
        <f t="shared" si="3"/>
        <v>0.49308966376429281</v>
      </c>
      <c r="U105" s="22">
        <v>14066200</v>
      </c>
      <c r="V105" s="15">
        <f t="shared" si="4"/>
        <v>0.45130022893551802</v>
      </c>
      <c r="W105" s="22">
        <v>14066200</v>
      </c>
      <c r="X105" s="1"/>
      <c r="Y105" s="1"/>
      <c r="Z105" s="1"/>
      <c r="AA105" s="1"/>
      <c r="AB105" s="1"/>
    </row>
    <row r="106" spans="1:28" ht="22.5">
      <c r="A106" s="19" t="s">
        <v>216</v>
      </c>
      <c r="B106" s="20" t="s">
        <v>22</v>
      </c>
      <c r="C106" s="20" t="s">
        <v>29</v>
      </c>
      <c r="D106" s="20" t="s">
        <v>24</v>
      </c>
      <c r="E106" s="20" t="s">
        <v>32</v>
      </c>
      <c r="F106" s="20" t="s">
        <v>107</v>
      </c>
      <c r="G106" s="20" t="s">
        <v>116</v>
      </c>
      <c r="H106" s="20"/>
      <c r="I106" s="20" t="s">
        <v>25</v>
      </c>
      <c r="J106" s="20" t="s">
        <v>26</v>
      </c>
      <c r="K106" s="21" t="s">
        <v>217</v>
      </c>
      <c r="L106" s="22">
        <v>21800000</v>
      </c>
      <c r="M106" s="22">
        <v>0</v>
      </c>
      <c r="N106" s="22">
        <v>0</v>
      </c>
      <c r="O106" s="22">
        <v>21800000</v>
      </c>
      <c r="P106" s="22">
        <v>0</v>
      </c>
      <c r="Q106" s="22">
        <v>5366900</v>
      </c>
      <c r="R106" s="22">
        <v>16433100</v>
      </c>
      <c r="S106" s="22">
        <v>5366900</v>
      </c>
      <c r="T106" s="15">
        <f t="shared" si="3"/>
        <v>0.24618807339449542</v>
      </c>
      <c r="U106" s="22">
        <v>5366900</v>
      </c>
      <c r="V106" s="15">
        <f t="shared" si="4"/>
        <v>0.24618807339449542</v>
      </c>
      <c r="W106" s="22">
        <v>5366900</v>
      </c>
      <c r="X106" s="1"/>
      <c r="Y106" s="1"/>
      <c r="Z106" s="1"/>
      <c r="AA106" s="1"/>
      <c r="AB106" s="1"/>
    </row>
    <row r="107" spans="1:28" s="3" customFormat="1" ht="21">
      <c r="A107" s="4" t="s">
        <v>377</v>
      </c>
      <c r="B107" s="5"/>
      <c r="C107" s="5"/>
      <c r="D107" s="5"/>
      <c r="E107" s="5"/>
      <c r="F107" s="5" t="s">
        <v>355</v>
      </c>
      <c r="G107" s="5"/>
      <c r="H107" s="5"/>
      <c r="I107" s="5"/>
      <c r="J107" s="5"/>
      <c r="K107" s="7" t="s">
        <v>378</v>
      </c>
      <c r="L107" s="23">
        <f t="shared" ref="L107:S107" si="10">SUBTOTAL(9,L103:L106)</f>
        <v>13697551789</v>
      </c>
      <c r="M107" s="23">
        <f t="shared" si="10"/>
        <v>42650000</v>
      </c>
      <c r="N107" s="23">
        <f t="shared" si="10"/>
        <v>62150000</v>
      </c>
      <c r="O107" s="23">
        <f t="shared" si="10"/>
        <v>13678051789</v>
      </c>
      <c r="P107" s="23">
        <f t="shared" si="10"/>
        <v>0</v>
      </c>
      <c r="Q107" s="23">
        <f t="shared" si="10"/>
        <v>13634012869</v>
      </c>
      <c r="R107" s="23">
        <f t="shared" si="10"/>
        <v>44038920</v>
      </c>
      <c r="S107" s="23">
        <f t="shared" si="10"/>
        <v>13634012869</v>
      </c>
      <c r="T107" s="17">
        <f t="shared" si="3"/>
        <v>0.99678032217750367</v>
      </c>
      <c r="U107" s="23">
        <f>SUBTOTAL(9,U103:U106)</f>
        <v>5858336919</v>
      </c>
      <c r="V107" s="17">
        <f t="shared" si="4"/>
        <v>0.42830199865973034</v>
      </c>
      <c r="W107" s="23">
        <f>SUBTOTAL(9,W103:W106)</f>
        <v>4867663117</v>
      </c>
      <c r="X107" s="2"/>
      <c r="Y107" s="2"/>
      <c r="Z107" s="2"/>
      <c r="AA107" s="2"/>
      <c r="AB107" s="2"/>
    </row>
    <row r="108" spans="1:28" ht="22.5">
      <c r="A108" s="19" t="s">
        <v>218</v>
      </c>
      <c r="B108" s="20" t="s">
        <v>22</v>
      </c>
      <c r="C108" s="20" t="s">
        <v>29</v>
      </c>
      <c r="D108" s="20" t="s">
        <v>24</v>
      </c>
      <c r="E108" s="20" t="s">
        <v>32</v>
      </c>
      <c r="F108" s="20" t="s">
        <v>42</v>
      </c>
      <c r="G108" s="20" t="s">
        <v>23</v>
      </c>
      <c r="H108" s="20"/>
      <c r="I108" s="20" t="s">
        <v>25</v>
      </c>
      <c r="J108" s="20" t="s">
        <v>26</v>
      </c>
      <c r="K108" s="21" t="s">
        <v>219</v>
      </c>
      <c r="L108" s="22">
        <v>10806000</v>
      </c>
      <c r="M108" s="22">
        <v>10000000</v>
      </c>
      <c r="N108" s="22">
        <v>10000000</v>
      </c>
      <c r="O108" s="22">
        <v>10806000</v>
      </c>
      <c r="P108" s="22">
        <v>0</v>
      </c>
      <c r="Q108" s="22">
        <v>10198152</v>
      </c>
      <c r="R108" s="22">
        <v>607848</v>
      </c>
      <c r="S108" s="22">
        <v>0</v>
      </c>
      <c r="T108" s="15">
        <f t="shared" si="3"/>
        <v>0</v>
      </c>
      <c r="U108" s="22">
        <v>0</v>
      </c>
      <c r="V108" s="15">
        <f t="shared" si="4"/>
        <v>0</v>
      </c>
      <c r="W108" s="22">
        <v>0</v>
      </c>
      <c r="X108" s="1"/>
      <c r="Y108" s="1"/>
      <c r="Z108" s="1"/>
      <c r="AA108" s="1"/>
      <c r="AB108" s="1"/>
    </row>
    <row r="109" spans="1:28" ht="33.75">
      <c r="A109" s="19" t="s">
        <v>220</v>
      </c>
      <c r="B109" s="20" t="s">
        <v>22</v>
      </c>
      <c r="C109" s="20" t="s">
        <v>29</v>
      </c>
      <c r="D109" s="20" t="s">
        <v>24</v>
      </c>
      <c r="E109" s="20" t="s">
        <v>32</v>
      </c>
      <c r="F109" s="20" t="s">
        <v>42</v>
      </c>
      <c r="G109" s="20" t="s">
        <v>87</v>
      </c>
      <c r="H109" s="20"/>
      <c r="I109" s="20" t="s">
        <v>25</v>
      </c>
      <c r="J109" s="20" t="s">
        <v>26</v>
      </c>
      <c r="K109" s="21" t="s">
        <v>221</v>
      </c>
      <c r="L109" s="22">
        <v>135800000</v>
      </c>
      <c r="M109" s="22">
        <v>0</v>
      </c>
      <c r="N109" s="22">
        <v>0</v>
      </c>
      <c r="O109" s="22">
        <v>135800000</v>
      </c>
      <c r="P109" s="22">
        <v>0</v>
      </c>
      <c r="Q109" s="22">
        <v>79253294</v>
      </c>
      <c r="R109" s="22">
        <v>56546706</v>
      </c>
      <c r="S109" s="22">
        <v>79253294</v>
      </c>
      <c r="T109" s="15">
        <f t="shared" si="3"/>
        <v>0.58360304860088363</v>
      </c>
      <c r="U109" s="22">
        <v>24625725</v>
      </c>
      <c r="V109" s="15">
        <f t="shared" si="4"/>
        <v>0.18133818114874817</v>
      </c>
      <c r="W109" s="22">
        <v>24625725</v>
      </c>
      <c r="X109" s="1"/>
      <c r="Y109" s="1"/>
      <c r="Z109" s="1"/>
      <c r="AA109" s="1"/>
      <c r="AB109" s="1"/>
    </row>
    <row r="110" spans="1:28" ht="33.75">
      <c r="A110" s="19" t="s">
        <v>220</v>
      </c>
      <c r="B110" s="20" t="s">
        <v>22</v>
      </c>
      <c r="C110" s="20" t="s">
        <v>29</v>
      </c>
      <c r="D110" s="20" t="s">
        <v>24</v>
      </c>
      <c r="E110" s="20" t="s">
        <v>32</v>
      </c>
      <c r="F110" s="20" t="s">
        <v>42</v>
      </c>
      <c r="G110" s="20" t="s">
        <v>87</v>
      </c>
      <c r="H110" s="20"/>
      <c r="I110" s="20" t="s">
        <v>56</v>
      </c>
      <c r="J110" s="20" t="s">
        <v>26</v>
      </c>
      <c r="K110" s="21" t="s">
        <v>221</v>
      </c>
      <c r="L110" s="22">
        <v>48893000</v>
      </c>
      <c r="M110" s="22">
        <v>0</v>
      </c>
      <c r="N110" s="22">
        <v>48893000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15">
        <v>0</v>
      </c>
      <c r="U110" s="22">
        <v>0</v>
      </c>
      <c r="V110" s="15">
        <v>0</v>
      </c>
      <c r="W110" s="22">
        <v>0</v>
      </c>
      <c r="X110" s="1"/>
      <c r="Y110" s="1"/>
      <c r="Z110" s="1"/>
      <c r="AA110" s="1"/>
      <c r="AB110" s="1"/>
    </row>
    <row r="111" spans="1:28" ht="33.75">
      <c r="A111" s="19" t="s">
        <v>220</v>
      </c>
      <c r="B111" s="20" t="s">
        <v>22</v>
      </c>
      <c r="C111" s="20" t="s">
        <v>29</v>
      </c>
      <c r="D111" s="20" t="s">
        <v>24</v>
      </c>
      <c r="E111" s="20" t="s">
        <v>32</v>
      </c>
      <c r="F111" s="20" t="s">
        <v>42</v>
      </c>
      <c r="G111" s="20" t="s">
        <v>87</v>
      </c>
      <c r="H111" s="20"/>
      <c r="I111" s="20" t="s">
        <v>56</v>
      </c>
      <c r="J111" s="20" t="s">
        <v>93</v>
      </c>
      <c r="K111" s="21" t="s">
        <v>221</v>
      </c>
      <c r="L111" s="22">
        <v>48893000</v>
      </c>
      <c r="M111" s="22">
        <v>0</v>
      </c>
      <c r="N111" s="22">
        <v>0</v>
      </c>
      <c r="O111" s="22">
        <v>48893000</v>
      </c>
      <c r="P111" s="22">
        <v>0</v>
      </c>
      <c r="Q111" s="22">
        <v>44998238</v>
      </c>
      <c r="R111" s="22">
        <v>3894762</v>
      </c>
      <c r="S111" s="22">
        <v>0</v>
      </c>
      <c r="T111" s="15">
        <f t="shared" si="3"/>
        <v>0</v>
      </c>
      <c r="U111" s="22">
        <v>0</v>
      </c>
      <c r="V111" s="15">
        <f t="shared" si="4"/>
        <v>0</v>
      </c>
      <c r="W111" s="22">
        <v>0</v>
      </c>
      <c r="X111" s="1"/>
      <c r="Y111" s="1"/>
      <c r="Z111" s="1"/>
      <c r="AA111" s="1"/>
      <c r="AB111" s="1"/>
    </row>
    <row r="112" spans="1:28">
      <c r="A112" s="19" t="s">
        <v>222</v>
      </c>
      <c r="B112" s="20" t="s">
        <v>22</v>
      </c>
      <c r="C112" s="20" t="s">
        <v>29</v>
      </c>
      <c r="D112" s="20" t="s">
        <v>24</v>
      </c>
      <c r="E112" s="20" t="s">
        <v>32</v>
      </c>
      <c r="F112" s="20" t="s">
        <v>42</v>
      </c>
      <c r="G112" s="20" t="s">
        <v>32</v>
      </c>
      <c r="H112" s="20"/>
      <c r="I112" s="20" t="s">
        <v>25</v>
      </c>
      <c r="J112" s="20" t="s">
        <v>26</v>
      </c>
      <c r="K112" s="21" t="s">
        <v>223</v>
      </c>
      <c r="L112" s="22">
        <v>414001135</v>
      </c>
      <c r="M112" s="22">
        <v>22308000</v>
      </c>
      <c r="N112" s="22">
        <v>93146333</v>
      </c>
      <c r="O112" s="22">
        <v>343162802</v>
      </c>
      <c r="P112" s="22">
        <v>0</v>
      </c>
      <c r="Q112" s="22">
        <v>244127220</v>
      </c>
      <c r="R112" s="22">
        <v>99035582</v>
      </c>
      <c r="S112" s="22">
        <v>79101404</v>
      </c>
      <c r="T112" s="15">
        <f t="shared" si="3"/>
        <v>0.23050693006056058</v>
      </c>
      <c r="U112" s="22">
        <v>16603922</v>
      </c>
      <c r="V112" s="15">
        <f t="shared" si="4"/>
        <v>4.838497035002063E-2</v>
      </c>
      <c r="W112" s="22">
        <v>16603922</v>
      </c>
      <c r="X112" s="1"/>
      <c r="Y112" s="1"/>
      <c r="Z112" s="1"/>
      <c r="AA112" s="1"/>
      <c r="AB112" s="1"/>
    </row>
    <row r="113" spans="1:28">
      <c r="A113" s="19" t="s">
        <v>224</v>
      </c>
      <c r="B113" s="20" t="s">
        <v>22</v>
      </c>
      <c r="C113" s="20" t="s">
        <v>29</v>
      </c>
      <c r="D113" s="20" t="s">
        <v>24</v>
      </c>
      <c r="E113" s="20" t="s">
        <v>32</v>
      </c>
      <c r="F113" s="20" t="s">
        <v>42</v>
      </c>
      <c r="G113" s="20" t="s">
        <v>37</v>
      </c>
      <c r="H113" s="20"/>
      <c r="I113" s="20" t="s">
        <v>25</v>
      </c>
      <c r="J113" s="20" t="s">
        <v>26</v>
      </c>
      <c r="K113" s="21" t="s">
        <v>225</v>
      </c>
      <c r="L113" s="22">
        <v>398525556</v>
      </c>
      <c r="M113" s="22">
        <v>2208997</v>
      </c>
      <c r="N113" s="22">
        <v>10000000</v>
      </c>
      <c r="O113" s="22">
        <v>390734553</v>
      </c>
      <c r="P113" s="22">
        <v>0</v>
      </c>
      <c r="Q113" s="22">
        <v>357744253</v>
      </c>
      <c r="R113" s="22">
        <v>32990300</v>
      </c>
      <c r="S113" s="22">
        <v>356907553</v>
      </c>
      <c r="T113" s="15">
        <f t="shared" si="3"/>
        <v>0.91342715984475531</v>
      </c>
      <c r="U113" s="22">
        <v>210622856</v>
      </c>
      <c r="V113" s="15">
        <f t="shared" si="4"/>
        <v>0.53904333359532708</v>
      </c>
      <c r="W113" s="22">
        <v>209823856</v>
      </c>
      <c r="X113" s="1"/>
      <c r="Y113" s="1"/>
      <c r="Z113" s="1"/>
      <c r="AA113" s="1"/>
      <c r="AB113" s="1"/>
    </row>
    <row r="114" spans="1:28" ht="22.5">
      <c r="A114" s="19" t="s">
        <v>226</v>
      </c>
      <c r="B114" s="20" t="s">
        <v>22</v>
      </c>
      <c r="C114" s="20" t="s">
        <v>29</v>
      </c>
      <c r="D114" s="20" t="s">
        <v>24</v>
      </c>
      <c r="E114" s="20" t="s">
        <v>32</v>
      </c>
      <c r="F114" s="20" t="s">
        <v>42</v>
      </c>
      <c r="G114" s="20" t="s">
        <v>107</v>
      </c>
      <c r="H114" s="20"/>
      <c r="I114" s="20" t="s">
        <v>25</v>
      </c>
      <c r="J114" s="20" t="s">
        <v>26</v>
      </c>
      <c r="K114" s="21" t="s">
        <v>227</v>
      </c>
      <c r="L114" s="22">
        <v>4594775906</v>
      </c>
      <c r="M114" s="22">
        <v>146189178</v>
      </c>
      <c r="N114" s="22">
        <v>39928376</v>
      </c>
      <c r="O114" s="22">
        <v>4701036708</v>
      </c>
      <c r="P114" s="22">
        <v>0</v>
      </c>
      <c r="Q114" s="22">
        <v>4490898050</v>
      </c>
      <c r="R114" s="22">
        <v>210138658</v>
      </c>
      <c r="S114" s="22">
        <v>4275095475</v>
      </c>
      <c r="T114" s="15">
        <f t="shared" si="3"/>
        <v>0.90939419122697907</v>
      </c>
      <c r="U114" s="22">
        <v>1197028695</v>
      </c>
      <c r="V114" s="15">
        <f t="shared" si="4"/>
        <v>0.25463079089830415</v>
      </c>
      <c r="W114" s="22">
        <v>1186260381</v>
      </c>
      <c r="X114" s="1"/>
      <c r="Y114" s="1"/>
      <c r="Z114" s="1"/>
      <c r="AA114" s="1"/>
      <c r="AB114" s="1"/>
    </row>
    <row r="115" spans="1:28" s="3" customFormat="1" ht="21">
      <c r="A115" s="4" t="s">
        <v>379</v>
      </c>
      <c r="B115" s="5"/>
      <c r="C115" s="5"/>
      <c r="D115" s="5"/>
      <c r="E115" s="5"/>
      <c r="F115" s="5" t="s">
        <v>356</v>
      </c>
      <c r="G115" s="5"/>
      <c r="H115" s="5"/>
      <c r="I115" s="5"/>
      <c r="J115" s="5"/>
      <c r="K115" s="7" t="s">
        <v>380</v>
      </c>
      <c r="L115" s="23">
        <f t="shared" ref="L115:S115" si="11">SUBTOTAL(9,L108:L114)</f>
        <v>5651694597</v>
      </c>
      <c r="M115" s="23">
        <f t="shared" si="11"/>
        <v>180706175</v>
      </c>
      <c r="N115" s="23">
        <f t="shared" si="11"/>
        <v>201967709</v>
      </c>
      <c r="O115" s="23">
        <f t="shared" si="11"/>
        <v>5630433063</v>
      </c>
      <c r="P115" s="23">
        <f t="shared" si="11"/>
        <v>0</v>
      </c>
      <c r="Q115" s="23">
        <f t="shared" si="11"/>
        <v>5227219207</v>
      </c>
      <c r="R115" s="23">
        <f t="shared" si="11"/>
        <v>403213856</v>
      </c>
      <c r="S115" s="23">
        <f t="shared" si="11"/>
        <v>4790357726</v>
      </c>
      <c r="T115" s="17">
        <f t="shared" si="3"/>
        <v>0.85079738492577117</v>
      </c>
      <c r="U115" s="23">
        <f>SUBTOTAL(9,U108:U114)</f>
        <v>1448881198</v>
      </c>
      <c r="V115" s="17">
        <f t="shared" si="4"/>
        <v>0.25733032997430022</v>
      </c>
      <c r="W115" s="23">
        <f>SUBTOTAL(9,W108:W114)</f>
        <v>1437313884</v>
      </c>
      <c r="X115" s="2"/>
      <c r="Y115" s="2"/>
      <c r="Z115" s="2"/>
      <c r="AA115" s="2"/>
      <c r="AB115" s="2"/>
    </row>
    <row r="116" spans="1:28" ht="22.5">
      <c r="A116" s="19" t="s">
        <v>228</v>
      </c>
      <c r="B116" s="20" t="s">
        <v>22</v>
      </c>
      <c r="C116" s="20" t="s">
        <v>29</v>
      </c>
      <c r="D116" s="20" t="s">
        <v>24</v>
      </c>
      <c r="E116" s="20" t="s">
        <v>32</v>
      </c>
      <c r="F116" s="20" t="s">
        <v>116</v>
      </c>
      <c r="G116" s="20" t="s">
        <v>23</v>
      </c>
      <c r="H116" s="20"/>
      <c r="I116" s="20" t="s">
        <v>25</v>
      </c>
      <c r="J116" s="20" t="s">
        <v>26</v>
      </c>
      <c r="K116" s="21" t="s">
        <v>229</v>
      </c>
      <c r="L116" s="22">
        <v>1402043921</v>
      </c>
      <c r="M116" s="22">
        <v>473676912</v>
      </c>
      <c r="N116" s="22">
        <v>0</v>
      </c>
      <c r="O116" s="22">
        <v>1875720833</v>
      </c>
      <c r="P116" s="22">
        <v>0</v>
      </c>
      <c r="Q116" s="22">
        <v>1838691186</v>
      </c>
      <c r="R116" s="22">
        <v>37029647</v>
      </c>
      <c r="S116" s="22">
        <v>1440008668</v>
      </c>
      <c r="T116" s="15">
        <f t="shared" si="3"/>
        <v>0.76770948142473394</v>
      </c>
      <c r="U116" s="22">
        <v>1429647245</v>
      </c>
      <c r="V116" s="15">
        <f t="shared" si="4"/>
        <v>0.76218551281612812</v>
      </c>
      <c r="W116" s="22">
        <v>1424062498</v>
      </c>
      <c r="X116" s="1"/>
      <c r="Y116" s="1"/>
      <c r="Z116" s="1"/>
      <c r="AA116" s="1"/>
      <c r="AB116" s="1"/>
    </row>
    <row r="117" spans="1:28" ht="22.5">
      <c r="A117" s="19" t="s">
        <v>228</v>
      </c>
      <c r="B117" s="20" t="s">
        <v>22</v>
      </c>
      <c r="C117" s="20" t="s">
        <v>29</v>
      </c>
      <c r="D117" s="20" t="s">
        <v>24</v>
      </c>
      <c r="E117" s="20" t="s">
        <v>32</v>
      </c>
      <c r="F117" s="20" t="s">
        <v>116</v>
      </c>
      <c r="G117" s="20" t="s">
        <v>23</v>
      </c>
      <c r="H117" s="20"/>
      <c r="I117" s="20" t="s">
        <v>150</v>
      </c>
      <c r="J117" s="20" t="s">
        <v>26</v>
      </c>
      <c r="K117" s="21" t="s">
        <v>229</v>
      </c>
      <c r="L117" s="22">
        <v>452060000</v>
      </c>
      <c r="M117" s="22">
        <v>0</v>
      </c>
      <c r="N117" s="22">
        <v>0</v>
      </c>
      <c r="O117" s="22">
        <v>452060000</v>
      </c>
      <c r="P117" s="22">
        <v>0</v>
      </c>
      <c r="Q117" s="22">
        <v>0</v>
      </c>
      <c r="R117" s="22">
        <v>452060000</v>
      </c>
      <c r="S117" s="22">
        <v>0</v>
      </c>
      <c r="T117" s="15">
        <f t="shared" si="3"/>
        <v>0</v>
      </c>
      <c r="U117" s="22">
        <v>0</v>
      </c>
      <c r="V117" s="15">
        <f t="shared" si="4"/>
        <v>0</v>
      </c>
      <c r="W117" s="22">
        <v>0</v>
      </c>
      <c r="X117" s="1"/>
      <c r="Y117" s="1"/>
      <c r="Z117" s="1"/>
      <c r="AA117" s="1"/>
      <c r="AB117" s="1"/>
    </row>
    <row r="118" spans="1:28" ht="22.5">
      <c r="A118" s="19" t="s">
        <v>228</v>
      </c>
      <c r="B118" s="20" t="s">
        <v>22</v>
      </c>
      <c r="C118" s="20" t="s">
        <v>29</v>
      </c>
      <c r="D118" s="20" t="s">
        <v>24</v>
      </c>
      <c r="E118" s="20" t="s">
        <v>32</v>
      </c>
      <c r="F118" s="20" t="s">
        <v>116</v>
      </c>
      <c r="G118" s="20" t="s">
        <v>23</v>
      </c>
      <c r="H118" s="20"/>
      <c r="I118" s="20" t="s">
        <v>59</v>
      </c>
      <c r="J118" s="20" t="s">
        <v>93</v>
      </c>
      <c r="K118" s="21" t="s">
        <v>229</v>
      </c>
      <c r="L118" s="22">
        <v>0</v>
      </c>
      <c r="M118" s="22">
        <v>2000000</v>
      </c>
      <c r="N118" s="22">
        <v>0</v>
      </c>
      <c r="O118" s="22">
        <v>2000000</v>
      </c>
      <c r="P118" s="22">
        <v>0</v>
      </c>
      <c r="Q118" s="22">
        <v>0</v>
      </c>
      <c r="R118" s="22">
        <v>2000000</v>
      </c>
      <c r="S118" s="22">
        <v>0</v>
      </c>
      <c r="T118" s="15">
        <f t="shared" si="3"/>
        <v>0</v>
      </c>
      <c r="U118" s="22">
        <v>0</v>
      </c>
      <c r="V118" s="15">
        <f t="shared" si="4"/>
        <v>0</v>
      </c>
      <c r="W118" s="22">
        <v>0</v>
      </c>
      <c r="X118" s="1"/>
      <c r="Y118" s="1"/>
      <c r="Z118" s="1"/>
      <c r="AA118" s="1"/>
      <c r="AB118" s="1"/>
    </row>
    <row r="119" spans="1:28">
      <c r="A119" s="19" t="s">
        <v>230</v>
      </c>
      <c r="B119" s="20" t="s">
        <v>22</v>
      </c>
      <c r="C119" s="20" t="s">
        <v>29</v>
      </c>
      <c r="D119" s="20" t="s">
        <v>24</v>
      </c>
      <c r="E119" s="20" t="s">
        <v>32</v>
      </c>
      <c r="F119" s="20" t="s">
        <v>116</v>
      </c>
      <c r="G119" s="20" t="s">
        <v>29</v>
      </c>
      <c r="H119" s="20"/>
      <c r="I119" s="20" t="s">
        <v>25</v>
      </c>
      <c r="J119" s="20" t="s">
        <v>26</v>
      </c>
      <c r="K119" s="21" t="s">
        <v>231</v>
      </c>
      <c r="L119" s="22">
        <v>11704890981</v>
      </c>
      <c r="M119" s="22">
        <v>2040296842</v>
      </c>
      <c r="N119" s="22">
        <v>18984614</v>
      </c>
      <c r="O119" s="22">
        <v>13726203209</v>
      </c>
      <c r="P119" s="22">
        <v>0</v>
      </c>
      <c r="Q119" s="22">
        <v>13345174241</v>
      </c>
      <c r="R119" s="22">
        <v>381028968</v>
      </c>
      <c r="S119" s="22">
        <v>11075965030</v>
      </c>
      <c r="T119" s="15">
        <f t="shared" si="3"/>
        <v>0.80692124845840174</v>
      </c>
      <c r="U119" s="22">
        <v>11022324207</v>
      </c>
      <c r="V119" s="15">
        <f t="shared" si="4"/>
        <v>0.80301333436276678</v>
      </c>
      <c r="W119" s="22">
        <v>11015520210</v>
      </c>
      <c r="X119" s="1"/>
      <c r="Y119" s="1"/>
      <c r="Z119" s="1"/>
      <c r="AA119" s="1"/>
      <c r="AB119" s="1"/>
    </row>
    <row r="120" spans="1:28">
      <c r="A120" s="19" t="s">
        <v>230</v>
      </c>
      <c r="B120" s="20" t="s">
        <v>22</v>
      </c>
      <c r="C120" s="20" t="s">
        <v>29</v>
      </c>
      <c r="D120" s="20" t="s">
        <v>24</v>
      </c>
      <c r="E120" s="20" t="s">
        <v>32</v>
      </c>
      <c r="F120" s="20" t="s">
        <v>116</v>
      </c>
      <c r="G120" s="20" t="s">
        <v>29</v>
      </c>
      <c r="H120" s="20"/>
      <c r="I120" s="20" t="s">
        <v>150</v>
      </c>
      <c r="J120" s="20" t="s">
        <v>26</v>
      </c>
      <c r="K120" s="21" t="s">
        <v>231</v>
      </c>
      <c r="L120" s="22">
        <v>4691010000</v>
      </c>
      <c r="M120" s="22">
        <v>0</v>
      </c>
      <c r="N120" s="22">
        <v>0</v>
      </c>
      <c r="O120" s="22">
        <v>4691010000</v>
      </c>
      <c r="P120" s="22">
        <v>0</v>
      </c>
      <c r="Q120" s="22">
        <v>158940000</v>
      </c>
      <c r="R120" s="22">
        <v>4532070000</v>
      </c>
      <c r="S120" s="22">
        <v>0</v>
      </c>
      <c r="T120" s="15">
        <f t="shared" si="3"/>
        <v>0</v>
      </c>
      <c r="U120" s="22">
        <v>0</v>
      </c>
      <c r="V120" s="15">
        <f t="shared" si="4"/>
        <v>0</v>
      </c>
      <c r="W120" s="22">
        <v>0</v>
      </c>
      <c r="X120" s="1"/>
      <c r="Y120" s="1"/>
      <c r="Z120" s="1"/>
      <c r="AA120" s="1"/>
      <c r="AB120" s="1"/>
    </row>
    <row r="121" spans="1:28">
      <c r="A121" s="19" t="s">
        <v>230</v>
      </c>
      <c r="B121" s="20" t="s">
        <v>22</v>
      </c>
      <c r="C121" s="20" t="s">
        <v>29</v>
      </c>
      <c r="D121" s="20" t="s">
        <v>24</v>
      </c>
      <c r="E121" s="20" t="s">
        <v>32</v>
      </c>
      <c r="F121" s="20" t="s">
        <v>116</v>
      </c>
      <c r="G121" s="20" t="s">
        <v>29</v>
      </c>
      <c r="H121" s="20"/>
      <c r="I121" s="20" t="s">
        <v>59</v>
      </c>
      <c r="J121" s="20" t="s">
        <v>93</v>
      </c>
      <c r="K121" s="21" t="s">
        <v>231</v>
      </c>
      <c r="L121" s="22">
        <v>0</v>
      </c>
      <c r="M121" s="22">
        <v>9875521</v>
      </c>
      <c r="N121" s="22">
        <v>0</v>
      </c>
      <c r="O121" s="22">
        <v>9875521</v>
      </c>
      <c r="P121" s="22">
        <v>0</v>
      </c>
      <c r="Q121" s="22">
        <v>9875521</v>
      </c>
      <c r="R121" s="22">
        <v>0</v>
      </c>
      <c r="S121" s="22">
        <v>0</v>
      </c>
      <c r="T121" s="15">
        <f t="shared" si="3"/>
        <v>0</v>
      </c>
      <c r="U121" s="22">
        <v>0</v>
      </c>
      <c r="V121" s="15">
        <f t="shared" si="4"/>
        <v>0</v>
      </c>
      <c r="W121" s="22">
        <v>0</v>
      </c>
      <c r="X121" s="1"/>
      <c r="Y121" s="1"/>
      <c r="Z121" s="1"/>
      <c r="AA121" s="1"/>
      <c r="AB121" s="1"/>
    </row>
    <row r="122" spans="1:28">
      <c r="A122" s="19" t="s">
        <v>232</v>
      </c>
      <c r="B122" s="20" t="s">
        <v>22</v>
      </c>
      <c r="C122" s="20" t="s">
        <v>29</v>
      </c>
      <c r="D122" s="20" t="s">
        <v>24</v>
      </c>
      <c r="E122" s="20" t="s">
        <v>32</v>
      </c>
      <c r="F122" s="20" t="s">
        <v>116</v>
      </c>
      <c r="G122" s="20" t="s">
        <v>87</v>
      </c>
      <c r="H122" s="20"/>
      <c r="I122" s="20" t="s">
        <v>25</v>
      </c>
      <c r="J122" s="20" t="s">
        <v>26</v>
      </c>
      <c r="K122" s="21" t="s">
        <v>233</v>
      </c>
      <c r="L122" s="22">
        <v>6231465</v>
      </c>
      <c r="M122" s="22">
        <v>1520000</v>
      </c>
      <c r="N122" s="22">
        <v>8976</v>
      </c>
      <c r="O122" s="22">
        <v>7742489</v>
      </c>
      <c r="P122" s="22">
        <v>0</v>
      </c>
      <c r="Q122" s="22">
        <v>7545402</v>
      </c>
      <c r="R122" s="22">
        <v>197087</v>
      </c>
      <c r="S122" s="22">
        <v>2455484</v>
      </c>
      <c r="T122" s="15">
        <f t="shared" si="3"/>
        <v>0.31714400885813332</v>
      </c>
      <c r="U122" s="22">
        <v>2455484</v>
      </c>
      <c r="V122" s="15">
        <f t="shared" si="4"/>
        <v>0.31714400885813332</v>
      </c>
      <c r="W122" s="22">
        <v>2455484</v>
      </c>
      <c r="X122" s="1"/>
      <c r="Y122" s="1"/>
      <c r="Z122" s="1"/>
      <c r="AA122" s="1"/>
      <c r="AB122" s="1"/>
    </row>
    <row r="123" spans="1:28">
      <c r="A123" s="19" t="s">
        <v>232</v>
      </c>
      <c r="B123" s="20" t="s">
        <v>22</v>
      </c>
      <c r="C123" s="20" t="s">
        <v>29</v>
      </c>
      <c r="D123" s="20" t="s">
        <v>24</v>
      </c>
      <c r="E123" s="20" t="s">
        <v>32</v>
      </c>
      <c r="F123" s="20" t="s">
        <v>116</v>
      </c>
      <c r="G123" s="20" t="s">
        <v>87</v>
      </c>
      <c r="H123" s="20"/>
      <c r="I123" s="20" t="s">
        <v>150</v>
      </c>
      <c r="J123" s="20" t="s">
        <v>26</v>
      </c>
      <c r="K123" s="21" t="s">
        <v>233</v>
      </c>
      <c r="L123" s="22">
        <v>10000</v>
      </c>
      <c r="M123" s="22">
        <v>0</v>
      </c>
      <c r="N123" s="22">
        <v>0</v>
      </c>
      <c r="O123" s="22">
        <v>10000</v>
      </c>
      <c r="P123" s="22">
        <v>0</v>
      </c>
      <c r="Q123" s="22">
        <v>0</v>
      </c>
      <c r="R123" s="22">
        <v>10000</v>
      </c>
      <c r="S123" s="22">
        <v>0</v>
      </c>
      <c r="T123" s="15">
        <f t="shared" si="3"/>
        <v>0</v>
      </c>
      <c r="U123" s="22">
        <v>0</v>
      </c>
      <c r="V123" s="15">
        <f t="shared" si="4"/>
        <v>0</v>
      </c>
      <c r="W123" s="22">
        <v>0</v>
      </c>
      <c r="X123" s="1"/>
      <c r="Y123" s="1"/>
      <c r="Z123" s="1"/>
      <c r="AA123" s="1"/>
      <c r="AB123" s="1"/>
    </row>
    <row r="124" spans="1:28">
      <c r="A124" s="19" t="s">
        <v>232</v>
      </c>
      <c r="B124" s="20" t="s">
        <v>22</v>
      </c>
      <c r="C124" s="20" t="s">
        <v>29</v>
      </c>
      <c r="D124" s="20" t="s">
        <v>24</v>
      </c>
      <c r="E124" s="20" t="s">
        <v>32</v>
      </c>
      <c r="F124" s="20" t="s">
        <v>116</v>
      </c>
      <c r="G124" s="20" t="s">
        <v>87</v>
      </c>
      <c r="H124" s="20"/>
      <c r="I124" s="20" t="s">
        <v>59</v>
      </c>
      <c r="J124" s="20" t="s">
        <v>93</v>
      </c>
      <c r="K124" s="21" t="s">
        <v>233</v>
      </c>
      <c r="L124" s="22">
        <v>0</v>
      </c>
      <c r="M124" s="22">
        <v>360000</v>
      </c>
      <c r="N124" s="22">
        <v>0</v>
      </c>
      <c r="O124" s="22">
        <v>360000</v>
      </c>
      <c r="P124" s="22">
        <v>0</v>
      </c>
      <c r="Q124" s="22">
        <v>0</v>
      </c>
      <c r="R124" s="22">
        <v>360000</v>
      </c>
      <c r="S124" s="22">
        <v>0</v>
      </c>
      <c r="T124" s="15">
        <f t="shared" si="3"/>
        <v>0</v>
      </c>
      <c r="U124" s="22">
        <v>0</v>
      </c>
      <c r="V124" s="15">
        <f t="shared" si="4"/>
        <v>0</v>
      </c>
      <c r="W124" s="22">
        <v>0</v>
      </c>
      <c r="X124" s="1"/>
      <c r="Y124" s="1"/>
      <c r="Z124" s="1"/>
      <c r="AA124" s="1"/>
      <c r="AB124" s="1"/>
    </row>
    <row r="125" spans="1:28">
      <c r="A125" s="19" t="s">
        <v>234</v>
      </c>
      <c r="B125" s="20" t="s">
        <v>22</v>
      </c>
      <c r="C125" s="20" t="s">
        <v>29</v>
      </c>
      <c r="D125" s="20" t="s">
        <v>24</v>
      </c>
      <c r="E125" s="20" t="s">
        <v>32</v>
      </c>
      <c r="F125" s="20" t="s">
        <v>116</v>
      </c>
      <c r="G125" s="20" t="s">
        <v>37</v>
      </c>
      <c r="H125" s="20"/>
      <c r="I125" s="20" t="s">
        <v>25</v>
      </c>
      <c r="J125" s="20" t="s">
        <v>26</v>
      </c>
      <c r="K125" s="21" t="s">
        <v>235</v>
      </c>
      <c r="L125" s="22">
        <v>5406294219</v>
      </c>
      <c r="M125" s="22">
        <v>155135627</v>
      </c>
      <c r="N125" s="22">
        <v>68625986</v>
      </c>
      <c r="O125" s="22">
        <v>5492803860</v>
      </c>
      <c r="P125" s="22">
        <v>0</v>
      </c>
      <c r="Q125" s="22">
        <v>5424405107</v>
      </c>
      <c r="R125" s="22">
        <v>68398753</v>
      </c>
      <c r="S125" s="22">
        <v>3830882985</v>
      </c>
      <c r="T125" s="15">
        <f t="shared" si="3"/>
        <v>0.69743669765772409</v>
      </c>
      <c r="U125" s="22">
        <v>3824597439</v>
      </c>
      <c r="V125" s="15">
        <f t="shared" si="4"/>
        <v>0.69629237389153742</v>
      </c>
      <c r="W125" s="22">
        <v>3824191085</v>
      </c>
      <c r="X125" s="1"/>
      <c r="Y125" s="1"/>
      <c r="Z125" s="1"/>
      <c r="AA125" s="1"/>
      <c r="AB125" s="1"/>
    </row>
    <row r="126" spans="1:28">
      <c r="A126" s="19" t="s">
        <v>234</v>
      </c>
      <c r="B126" s="20" t="s">
        <v>22</v>
      </c>
      <c r="C126" s="20" t="s">
        <v>29</v>
      </c>
      <c r="D126" s="20" t="s">
        <v>24</v>
      </c>
      <c r="E126" s="20" t="s">
        <v>32</v>
      </c>
      <c r="F126" s="20" t="s">
        <v>116</v>
      </c>
      <c r="G126" s="20" t="s">
        <v>37</v>
      </c>
      <c r="H126" s="20"/>
      <c r="I126" s="20" t="s">
        <v>150</v>
      </c>
      <c r="J126" s="20" t="s">
        <v>26</v>
      </c>
      <c r="K126" s="21" t="s">
        <v>235</v>
      </c>
      <c r="L126" s="22">
        <v>669560000</v>
      </c>
      <c r="M126" s="22">
        <v>0</v>
      </c>
      <c r="N126" s="22">
        <v>0</v>
      </c>
      <c r="O126" s="22">
        <v>669560000</v>
      </c>
      <c r="P126" s="22">
        <v>0</v>
      </c>
      <c r="Q126" s="22">
        <v>0</v>
      </c>
      <c r="R126" s="22">
        <v>669560000</v>
      </c>
      <c r="S126" s="22">
        <v>0</v>
      </c>
      <c r="T126" s="15">
        <f t="shared" si="3"/>
        <v>0</v>
      </c>
      <c r="U126" s="22">
        <v>0</v>
      </c>
      <c r="V126" s="15">
        <f t="shared" si="4"/>
        <v>0</v>
      </c>
      <c r="W126" s="22">
        <v>0</v>
      </c>
      <c r="X126" s="1"/>
      <c r="Y126" s="1"/>
      <c r="Z126" s="1"/>
      <c r="AA126" s="1"/>
      <c r="AB126" s="1"/>
    </row>
    <row r="127" spans="1:28">
      <c r="A127" s="19" t="s">
        <v>236</v>
      </c>
      <c r="B127" s="20" t="s">
        <v>22</v>
      </c>
      <c r="C127" s="20" t="s">
        <v>29</v>
      </c>
      <c r="D127" s="20" t="s">
        <v>24</v>
      </c>
      <c r="E127" s="20" t="s">
        <v>32</v>
      </c>
      <c r="F127" s="20" t="s">
        <v>116</v>
      </c>
      <c r="G127" s="20" t="s">
        <v>107</v>
      </c>
      <c r="H127" s="20"/>
      <c r="I127" s="20" t="s">
        <v>25</v>
      </c>
      <c r="J127" s="20" t="s">
        <v>26</v>
      </c>
      <c r="K127" s="21" t="s">
        <v>237</v>
      </c>
      <c r="L127" s="22">
        <v>2800317746</v>
      </c>
      <c r="M127" s="22">
        <v>545162233</v>
      </c>
      <c r="N127" s="22">
        <v>399440104</v>
      </c>
      <c r="O127" s="22">
        <v>2946039875</v>
      </c>
      <c r="P127" s="22">
        <v>0</v>
      </c>
      <c r="Q127" s="22">
        <v>2894802540</v>
      </c>
      <c r="R127" s="22">
        <v>51237335</v>
      </c>
      <c r="S127" s="22">
        <v>2596303244</v>
      </c>
      <c r="T127" s="15">
        <f t="shared" si="3"/>
        <v>0.88128584613947225</v>
      </c>
      <c r="U127" s="22">
        <v>2576939543</v>
      </c>
      <c r="V127" s="15">
        <f t="shared" si="4"/>
        <v>0.87471305628543128</v>
      </c>
      <c r="W127" s="22">
        <v>2576814403</v>
      </c>
      <c r="X127" s="1"/>
      <c r="Y127" s="1"/>
      <c r="Z127" s="1"/>
      <c r="AA127" s="1"/>
      <c r="AB127" s="1"/>
    </row>
    <row r="128" spans="1:28">
      <c r="A128" s="19" t="s">
        <v>236</v>
      </c>
      <c r="B128" s="20" t="s">
        <v>22</v>
      </c>
      <c r="C128" s="20" t="s">
        <v>29</v>
      </c>
      <c r="D128" s="20" t="s">
        <v>24</v>
      </c>
      <c r="E128" s="20" t="s">
        <v>32</v>
      </c>
      <c r="F128" s="20" t="s">
        <v>116</v>
      </c>
      <c r="G128" s="20" t="s">
        <v>107</v>
      </c>
      <c r="H128" s="20"/>
      <c r="I128" s="20" t="s">
        <v>150</v>
      </c>
      <c r="J128" s="20" t="s">
        <v>26</v>
      </c>
      <c r="K128" s="21" t="s">
        <v>237</v>
      </c>
      <c r="L128" s="22">
        <v>1443850000</v>
      </c>
      <c r="M128" s="22">
        <v>0</v>
      </c>
      <c r="N128" s="22">
        <v>0</v>
      </c>
      <c r="O128" s="22">
        <v>1443850000</v>
      </c>
      <c r="P128" s="22">
        <v>0</v>
      </c>
      <c r="Q128" s="22">
        <v>5640000</v>
      </c>
      <c r="R128" s="22">
        <v>1438210000</v>
      </c>
      <c r="S128" s="22">
        <v>0</v>
      </c>
      <c r="T128" s="15">
        <f t="shared" si="3"/>
        <v>0</v>
      </c>
      <c r="U128" s="22">
        <v>0</v>
      </c>
      <c r="V128" s="15">
        <f t="shared" si="4"/>
        <v>0</v>
      </c>
      <c r="W128" s="22">
        <v>0</v>
      </c>
      <c r="X128" s="1"/>
      <c r="Y128" s="1"/>
      <c r="Z128" s="1"/>
      <c r="AA128" s="1"/>
      <c r="AB128" s="1"/>
    </row>
    <row r="129" spans="1:28">
      <c r="A129" s="19" t="s">
        <v>236</v>
      </c>
      <c r="B129" s="20" t="s">
        <v>22</v>
      </c>
      <c r="C129" s="20" t="s">
        <v>29</v>
      </c>
      <c r="D129" s="20" t="s">
        <v>24</v>
      </c>
      <c r="E129" s="20" t="s">
        <v>32</v>
      </c>
      <c r="F129" s="20" t="s">
        <v>116</v>
      </c>
      <c r="G129" s="20" t="s">
        <v>107</v>
      </c>
      <c r="H129" s="20"/>
      <c r="I129" s="20" t="s">
        <v>59</v>
      </c>
      <c r="J129" s="20" t="s">
        <v>93</v>
      </c>
      <c r="K129" s="21" t="s">
        <v>237</v>
      </c>
      <c r="L129" s="22">
        <v>0</v>
      </c>
      <c r="M129" s="22">
        <v>1080000</v>
      </c>
      <c r="N129" s="22">
        <v>0</v>
      </c>
      <c r="O129" s="22">
        <v>1080000</v>
      </c>
      <c r="P129" s="22">
        <v>0</v>
      </c>
      <c r="Q129" s="22">
        <v>0</v>
      </c>
      <c r="R129" s="22">
        <v>1080000</v>
      </c>
      <c r="S129" s="22">
        <v>0</v>
      </c>
      <c r="T129" s="15">
        <f t="shared" si="3"/>
        <v>0</v>
      </c>
      <c r="U129" s="22">
        <v>0</v>
      </c>
      <c r="V129" s="15">
        <f t="shared" si="4"/>
        <v>0</v>
      </c>
      <c r="W129" s="22">
        <v>0</v>
      </c>
      <c r="X129" s="1"/>
      <c r="Y129" s="1"/>
      <c r="Z129" s="1"/>
      <c r="AA129" s="1"/>
      <c r="AB129" s="1"/>
    </row>
    <row r="130" spans="1:28">
      <c r="A130" s="19" t="s">
        <v>238</v>
      </c>
      <c r="B130" s="20" t="s">
        <v>22</v>
      </c>
      <c r="C130" s="20" t="s">
        <v>29</v>
      </c>
      <c r="D130" s="20" t="s">
        <v>24</v>
      </c>
      <c r="E130" s="20" t="s">
        <v>32</v>
      </c>
      <c r="F130" s="20" t="s">
        <v>116</v>
      </c>
      <c r="G130" s="20" t="s">
        <v>42</v>
      </c>
      <c r="H130" s="20"/>
      <c r="I130" s="20" t="s">
        <v>25</v>
      </c>
      <c r="J130" s="20" t="s">
        <v>26</v>
      </c>
      <c r="K130" s="21" t="s">
        <v>239</v>
      </c>
      <c r="L130" s="22">
        <v>65226138</v>
      </c>
      <c r="M130" s="22">
        <v>12933299</v>
      </c>
      <c r="N130" s="22">
        <v>0</v>
      </c>
      <c r="O130" s="22">
        <v>78159437</v>
      </c>
      <c r="P130" s="22">
        <v>0</v>
      </c>
      <c r="Q130" s="22">
        <v>77113777</v>
      </c>
      <c r="R130" s="22">
        <v>1045660</v>
      </c>
      <c r="S130" s="22">
        <v>29665835</v>
      </c>
      <c r="T130" s="15">
        <f t="shared" si="3"/>
        <v>0.37955538241658521</v>
      </c>
      <c r="U130" s="22">
        <v>29609775</v>
      </c>
      <c r="V130" s="15">
        <f t="shared" si="4"/>
        <v>0.37883813057660587</v>
      </c>
      <c r="W130" s="22">
        <v>29353395</v>
      </c>
      <c r="X130" s="1"/>
      <c r="Y130" s="1"/>
      <c r="Z130" s="1"/>
      <c r="AA130" s="1"/>
      <c r="AB130" s="1"/>
    </row>
    <row r="131" spans="1:28">
      <c r="A131" s="19" t="s">
        <v>238</v>
      </c>
      <c r="B131" s="20" t="s">
        <v>22</v>
      </c>
      <c r="C131" s="20" t="s">
        <v>29</v>
      </c>
      <c r="D131" s="20" t="s">
        <v>24</v>
      </c>
      <c r="E131" s="20" t="s">
        <v>32</v>
      </c>
      <c r="F131" s="20" t="s">
        <v>116</v>
      </c>
      <c r="G131" s="20" t="s">
        <v>42</v>
      </c>
      <c r="H131" s="20"/>
      <c r="I131" s="20" t="s">
        <v>150</v>
      </c>
      <c r="J131" s="20" t="s">
        <v>26</v>
      </c>
      <c r="K131" s="21" t="s">
        <v>239</v>
      </c>
      <c r="L131" s="22">
        <v>5650000</v>
      </c>
      <c r="M131" s="22">
        <v>0</v>
      </c>
      <c r="N131" s="22">
        <v>0</v>
      </c>
      <c r="O131" s="22">
        <v>5650000</v>
      </c>
      <c r="P131" s="22">
        <v>0</v>
      </c>
      <c r="Q131" s="22">
        <v>0</v>
      </c>
      <c r="R131" s="22">
        <v>5650000</v>
      </c>
      <c r="S131" s="22">
        <v>0</v>
      </c>
      <c r="T131" s="15">
        <f t="shared" si="3"/>
        <v>0</v>
      </c>
      <c r="U131" s="22">
        <v>0</v>
      </c>
      <c r="V131" s="15">
        <f t="shared" si="4"/>
        <v>0</v>
      </c>
      <c r="W131" s="22">
        <v>0</v>
      </c>
      <c r="X131" s="1"/>
      <c r="Y131" s="1"/>
      <c r="Z131" s="1"/>
      <c r="AA131" s="1"/>
      <c r="AB131" s="1"/>
    </row>
    <row r="132" spans="1:28" s="3" customFormat="1" ht="21">
      <c r="A132" s="4" t="s">
        <v>381</v>
      </c>
      <c r="B132" s="5"/>
      <c r="C132" s="5"/>
      <c r="D132" s="5"/>
      <c r="E132" s="5"/>
      <c r="F132" s="5" t="s">
        <v>357</v>
      </c>
      <c r="G132" s="5"/>
      <c r="H132" s="5"/>
      <c r="I132" s="5"/>
      <c r="J132" s="5"/>
      <c r="K132" s="7" t="s">
        <v>382</v>
      </c>
      <c r="L132" s="23">
        <f t="shared" ref="L132:S132" si="12">SUBTOTAL(9,L116:L131)</f>
        <v>28647144470</v>
      </c>
      <c r="M132" s="23">
        <f t="shared" si="12"/>
        <v>3242040434</v>
      </c>
      <c r="N132" s="23">
        <f t="shared" si="12"/>
        <v>487059680</v>
      </c>
      <c r="O132" s="23">
        <f t="shared" si="12"/>
        <v>31402125224</v>
      </c>
      <c r="P132" s="23">
        <f t="shared" si="12"/>
        <v>0</v>
      </c>
      <c r="Q132" s="23">
        <f t="shared" si="12"/>
        <v>23762187774</v>
      </c>
      <c r="R132" s="23">
        <f t="shared" si="12"/>
        <v>7639937450</v>
      </c>
      <c r="S132" s="23">
        <f t="shared" si="12"/>
        <v>18975281246</v>
      </c>
      <c r="T132" s="17">
        <f t="shared" si="3"/>
        <v>0.60426742173162162</v>
      </c>
      <c r="U132" s="23">
        <f>SUBTOTAL(9,U116:U131)</f>
        <v>18885573693</v>
      </c>
      <c r="V132" s="17">
        <f t="shared" si="4"/>
        <v>0.6014106866425124</v>
      </c>
      <c r="W132" s="23">
        <f>SUBTOTAL(9,W116:W131)</f>
        <v>18872397075</v>
      </c>
      <c r="X132" s="2"/>
      <c r="Y132" s="2"/>
      <c r="Z132" s="2"/>
      <c r="AA132" s="2"/>
      <c r="AB132" s="2"/>
    </row>
    <row r="133" spans="1:28">
      <c r="A133" s="19" t="s">
        <v>240</v>
      </c>
      <c r="B133" s="20" t="s">
        <v>22</v>
      </c>
      <c r="C133" s="20" t="s">
        <v>29</v>
      </c>
      <c r="D133" s="20" t="s">
        <v>24</v>
      </c>
      <c r="E133" s="20" t="s">
        <v>32</v>
      </c>
      <c r="F133" s="20" t="s">
        <v>86</v>
      </c>
      <c r="G133" s="20" t="s">
        <v>150</v>
      </c>
      <c r="H133" s="20"/>
      <c r="I133" s="20" t="s">
        <v>25</v>
      </c>
      <c r="J133" s="20" t="s">
        <v>26</v>
      </c>
      <c r="K133" s="21" t="s">
        <v>241</v>
      </c>
      <c r="L133" s="22">
        <v>16554325354</v>
      </c>
      <c r="M133" s="22">
        <v>79551556</v>
      </c>
      <c r="N133" s="22">
        <v>0</v>
      </c>
      <c r="O133" s="22">
        <v>16633876910</v>
      </c>
      <c r="P133" s="22">
        <v>0</v>
      </c>
      <c r="Q133" s="22">
        <v>16633876910</v>
      </c>
      <c r="R133" s="22">
        <v>0</v>
      </c>
      <c r="S133" s="22">
        <v>16554325354</v>
      </c>
      <c r="T133" s="15">
        <f t="shared" si="3"/>
        <v>0.99521749761463152</v>
      </c>
      <c r="U133" s="22">
        <v>11987064974</v>
      </c>
      <c r="V133" s="15">
        <f t="shared" si="4"/>
        <v>0.72064167835663029</v>
      </c>
      <c r="W133" s="22">
        <v>11987064974</v>
      </c>
      <c r="X133" s="1"/>
      <c r="Y133" s="1"/>
      <c r="Z133" s="1"/>
      <c r="AA133" s="1"/>
      <c r="AB133" s="1"/>
    </row>
    <row r="134" spans="1:28" s="3" customFormat="1" ht="21">
      <c r="A134" s="4" t="s">
        <v>383</v>
      </c>
      <c r="B134" s="5"/>
      <c r="C134" s="5"/>
      <c r="D134" s="5"/>
      <c r="E134" s="5"/>
      <c r="F134" s="5" t="s">
        <v>358</v>
      </c>
      <c r="G134" s="5"/>
      <c r="H134" s="5"/>
      <c r="I134" s="5"/>
      <c r="J134" s="5"/>
      <c r="K134" s="7" t="s">
        <v>384</v>
      </c>
      <c r="L134" s="23">
        <f t="shared" ref="L134:S134" si="13">SUBTOTAL(9,L133:L133)</f>
        <v>16554325354</v>
      </c>
      <c r="M134" s="23">
        <f t="shared" si="13"/>
        <v>79551556</v>
      </c>
      <c r="N134" s="23">
        <f t="shared" si="13"/>
        <v>0</v>
      </c>
      <c r="O134" s="23">
        <f t="shared" si="13"/>
        <v>16633876910</v>
      </c>
      <c r="P134" s="23">
        <f t="shared" si="13"/>
        <v>0</v>
      </c>
      <c r="Q134" s="23">
        <f t="shared" si="13"/>
        <v>16633876910</v>
      </c>
      <c r="R134" s="23">
        <f t="shared" si="13"/>
        <v>0</v>
      </c>
      <c r="S134" s="23">
        <f t="shared" si="13"/>
        <v>16554325354</v>
      </c>
      <c r="T134" s="17">
        <f t="shared" si="3"/>
        <v>0.99521749761463152</v>
      </c>
      <c r="U134" s="23">
        <f>SUBTOTAL(9,U133:U133)</f>
        <v>11987064974</v>
      </c>
      <c r="V134" s="17">
        <f t="shared" si="4"/>
        <v>0.72064167835663029</v>
      </c>
      <c r="W134" s="23">
        <f>SUBTOTAL(9,W133:W133)</f>
        <v>11987064974</v>
      </c>
      <c r="X134" s="2"/>
      <c r="Y134" s="2"/>
      <c r="Z134" s="2"/>
      <c r="AA134" s="2"/>
      <c r="AB134" s="2"/>
    </row>
    <row r="135" spans="1:28" ht="22.5">
      <c r="A135" s="19" t="s">
        <v>242</v>
      </c>
      <c r="B135" s="20" t="s">
        <v>22</v>
      </c>
      <c r="C135" s="20" t="s">
        <v>29</v>
      </c>
      <c r="D135" s="20" t="s">
        <v>24</v>
      </c>
      <c r="E135" s="20" t="s">
        <v>32</v>
      </c>
      <c r="F135" s="20" t="s">
        <v>25</v>
      </c>
      <c r="G135" s="20" t="s">
        <v>23</v>
      </c>
      <c r="H135" s="20"/>
      <c r="I135" s="20" t="s">
        <v>25</v>
      </c>
      <c r="J135" s="20" t="s">
        <v>26</v>
      </c>
      <c r="K135" s="21" t="s">
        <v>243</v>
      </c>
      <c r="L135" s="22">
        <v>26370666646</v>
      </c>
      <c r="M135" s="22">
        <v>461474716</v>
      </c>
      <c r="N135" s="22">
        <v>2267536529</v>
      </c>
      <c r="O135" s="22">
        <v>24564604833</v>
      </c>
      <c r="P135" s="22">
        <v>0</v>
      </c>
      <c r="Q135" s="22">
        <v>24528247693</v>
      </c>
      <c r="R135" s="22">
        <v>36357140</v>
      </c>
      <c r="S135" s="22">
        <v>24107138823</v>
      </c>
      <c r="T135" s="15">
        <f t="shared" ref="T135:T198" si="14">+S135/O135</f>
        <v>0.98137702547588135</v>
      </c>
      <c r="U135" s="22">
        <v>7301642840</v>
      </c>
      <c r="V135" s="15">
        <f t="shared" ref="V135:V198" si="15">+U135/O135</f>
        <v>0.29724243030325487</v>
      </c>
      <c r="W135" s="22">
        <v>7301642840</v>
      </c>
      <c r="X135" s="1"/>
      <c r="Y135" s="1"/>
      <c r="Z135" s="1"/>
      <c r="AA135" s="1"/>
      <c r="AB135" s="1"/>
    </row>
    <row r="136" spans="1:28" ht="22.5">
      <c r="A136" s="19" t="s">
        <v>244</v>
      </c>
      <c r="B136" s="20" t="s">
        <v>22</v>
      </c>
      <c r="C136" s="20" t="s">
        <v>29</v>
      </c>
      <c r="D136" s="20" t="s">
        <v>24</v>
      </c>
      <c r="E136" s="20" t="s">
        <v>32</v>
      </c>
      <c r="F136" s="20" t="s">
        <v>25</v>
      </c>
      <c r="G136" s="20" t="s">
        <v>29</v>
      </c>
      <c r="H136" s="20"/>
      <c r="I136" s="20" t="s">
        <v>25</v>
      </c>
      <c r="J136" s="20" t="s">
        <v>26</v>
      </c>
      <c r="K136" s="21" t="s">
        <v>245</v>
      </c>
      <c r="L136" s="22">
        <v>53587775050</v>
      </c>
      <c r="M136" s="22">
        <v>5539531941</v>
      </c>
      <c r="N136" s="22">
        <v>651372318</v>
      </c>
      <c r="O136" s="22">
        <v>58475934673</v>
      </c>
      <c r="P136" s="22">
        <v>0</v>
      </c>
      <c r="Q136" s="22">
        <v>56413757168.330002</v>
      </c>
      <c r="R136" s="22">
        <v>2062177504.6700001</v>
      </c>
      <c r="S136" s="22">
        <v>55365549170</v>
      </c>
      <c r="T136" s="15">
        <f t="shared" si="14"/>
        <v>0.94680913575142645</v>
      </c>
      <c r="U136" s="22">
        <v>31632353043</v>
      </c>
      <c r="V136" s="15">
        <f t="shared" si="15"/>
        <v>0.54094651449163678</v>
      </c>
      <c r="W136" s="22">
        <v>31459452638</v>
      </c>
      <c r="X136" s="1"/>
      <c r="Y136" s="1"/>
      <c r="Z136" s="1"/>
      <c r="AA136" s="1"/>
      <c r="AB136" s="1"/>
    </row>
    <row r="137" spans="1:28" s="3" customFormat="1" ht="21">
      <c r="A137" s="4" t="s">
        <v>385</v>
      </c>
      <c r="B137" s="5"/>
      <c r="C137" s="5"/>
      <c r="D137" s="5"/>
      <c r="E137" s="5"/>
      <c r="F137" s="5" t="s">
        <v>359</v>
      </c>
      <c r="G137" s="5"/>
      <c r="H137" s="5"/>
      <c r="I137" s="5"/>
      <c r="J137" s="5"/>
      <c r="K137" s="7" t="s">
        <v>386</v>
      </c>
      <c r="L137" s="23">
        <f t="shared" ref="L137:S137" si="16">SUBTOTAL(9,L135:L136)</f>
        <v>79958441696</v>
      </c>
      <c r="M137" s="23">
        <f t="shared" si="16"/>
        <v>6001006657</v>
      </c>
      <c r="N137" s="23">
        <f t="shared" si="16"/>
        <v>2918908847</v>
      </c>
      <c r="O137" s="23">
        <f t="shared" si="16"/>
        <v>83040539506</v>
      </c>
      <c r="P137" s="23">
        <f t="shared" si="16"/>
        <v>0</v>
      </c>
      <c r="Q137" s="23">
        <f t="shared" si="16"/>
        <v>80942004861.330002</v>
      </c>
      <c r="R137" s="23">
        <f t="shared" si="16"/>
        <v>2098534644.6700001</v>
      </c>
      <c r="S137" s="23">
        <f t="shared" si="16"/>
        <v>79472687993</v>
      </c>
      <c r="T137" s="17">
        <f t="shared" si="14"/>
        <v>0.95703482257913064</v>
      </c>
      <c r="U137" s="23">
        <f>SUBTOTAL(9,U135:U136)</f>
        <v>38933995883</v>
      </c>
      <c r="V137" s="17">
        <f t="shared" si="15"/>
        <v>0.4688552857991351</v>
      </c>
      <c r="W137" s="23">
        <f>SUBTOTAL(9,W135:W136)</f>
        <v>38761095478</v>
      </c>
      <c r="X137" s="2"/>
      <c r="Y137" s="2"/>
      <c r="Z137" s="2"/>
      <c r="AA137" s="2"/>
      <c r="AB137" s="2"/>
    </row>
    <row r="138" spans="1:28" ht="22.5">
      <c r="A138" s="19" t="s">
        <v>246</v>
      </c>
      <c r="B138" s="20" t="s">
        <v>22</v>
      </c>
      <c r="C138" s="20" t="s">
        <v>29</v>
      </c>
      <c r="D138" s="20" t="s">
        <v>24</v>
      </c>
      <c r="E138" s="20" t="s">
        <v>32</v>
      </c>
      <c r="F138" s="20" t="s">
        <v>150</v>
      </c>
      <c r="G138" s="20" t="s">
        <v>23</v>
      </c>
      <c r="H138" s="20"/>
      <c r="I138" s="20" t="s">
        <v>25</v>
      </c>
      <c r="J138" s="20" t="s">
        <v>26</v>
      </c>
      <c r="K138" s="21" t="s">
        <v>247</v>
      </c>
      <c r="L138" s="22">
        <v>1250000000</v>
      </c>
      <c r="M138" s="22">
        <v>0</v>
      </c>
      <c r="N138" s="22">
        <v>0</v>
      </c>
      <c r="O138" s="22">
        <v>1250000000</v>
      </c>
      <c r="P138" s="22">
        <v>0</v>
      </c>
      <c r="Q138" s="22">
        <v>1045165075</v>
      </c>
      <c r="R138" s="22">
        <v>204834925</v>
      </c>
      <c r="S138" s="22">
        <v>920322055</v>
      </c>
      <c r="T138" s="15">
        <f t="shared" si="14"/>
        <v>0.73625764400000004</v>
      </c>
      <c r="U138" s="22">
        <v>553845401</v>
      </c>
      <c r="V138" s="15">
        <f t="shared" si="15"/>
        <v>0.44307632079999998</v>
      </c>
      <c r="W138" s="22">
        <v>553845401</v>
      </c>
      <c r="X138" s="1"/>
      <c r="Y138" s="1"/>
      <c r="Z138" s="1"/>
      <c r="AA138" s="1"/>
      <c r="AB138" s="1"/>
    </row>
    <row r="139" spans="1:28" ht="22.5">
      <c r="A139" s="19" t="s">
        <v>248</v>
      </c>
      <c r="B139" s="20" t="s">
        <v>22</v>
      </c>
      <c r="C139" s="20" t="s">
        <v>29</v>
      </c>
      <c r="D139" s="20" t="s">
        <v>24</v>
      </c>
      <c r="E139" s="20" t="s">
        <v>32</v>
      </c>
      <c r="F139" s="20" t="s">
        <v>150</v>
      </c>
      <c r="G139" s="20" t="s">
        <v>29</v>
      </c>
      <c r="H139" s="20"/>
      <c r="I139" s="20" t="s">
        <v>25</v>
      </c>
      <c r="J139" s="20" t="s">
        <v>26</v>
      </c>
      <c r="K139" s="21" t="s">
        <v>249</v>
      </c>
      <c r="L139" s="22">
        <v>41883142724</v>
      </c>
      <c r="M139" s="22">
        <v>2665000000</v>
      </c>
      <c r="N139" s="22">
        <v>329000000</v>
      </c>
      <c r="O139" s="22">
        <v>44219142724</v>
      </c>
      <c r="P139" s="22">
        <v>0</v>
      </c>
      <c r="Q139" s="22">
        <v>42193528498</v>
      </c>
      <c r="R139" s="22">
        <v>2025614226</v>
      </c>
      <c r="S139" s="22">
        <v>38444140219</v>
      </c>
      <c r="T139" s="15">
        <f t="shared" si="14"/>
        <v>0.86940039654216072</v>
      </c>
      <c r="U139" s="22">
        <v>28983826837</v>
      </c>
      <c r="V139" s="15">
        <f t="shared" si="15"/>
        <v>0.65545881379715187</v>
      </c>
      <c r="W139" s="22">
        <v>28543755356</v>
      </c>
      <c r="X139" s="1"/>
      <c r="Y139" s="1"/>
      <c r="Z139" s="1"/>
      <c r="AA139" s="1"/>
      <c r="AB139" s="1"/>
    </row>
    <row r="140" spans="1:28" ht="22.5">
      <c r="A140" s="19" t="s">
        <v>248</v>
      </c>
      <c r="B140" s="20" t="s">
        <v>22</v>
      </c>
      <c r="C140" s="20" t="s">
        <v>29</v>
      </c>
      <c r="D140" s="20" t="s">
        <v>24</v>
      </c>
      <c r="E140" s="20" t="s">
        <v>32</v>
      </c>
      <c r="F140" s="20" t="s">
        <v>150</v>
      </c>
      <c r="G140" s="20" t="s">
        <v>29</v>
      </c>
      <c r="H140" s="20"/>
      <c r="I140" s="20" t="s">
        <v>150</v>
      </c>
      <c r="J140" s="20" t="s">
        <v>26</v>
      </c>
      <c r="K140" s="21" t="s">
        <v>249</v>
      </c>
      <c r="L140" s="22">
        <v>8403830000</v>
      </c>
      <c r="M140" s="22">
        <v>0</v>
      </c>
      <c r="N140" s="22">
        <v>0</v>
      </c>
      <c r="O140" s="22">
        <v>8403830000</v>
      </c>
      <c r="P140" s="22">
        <v>0</v>
      </c>
      <c r="Q140" s="22">
        <v>0</v>
      </c>
      <c r="R140" s="22">
        <v>8403830000</v>
      </c>
      <c r="S140" s="22">
        <v>0</v>
      </c>
      <c r="T140" s="15">
        <f t="shared" si="14"/>
        <v>0</v>
      </c>
      <c r="U140" s="22">
        <v>0</v>
      </c>
      <c r="V140" s="15">
        <f t="shared" si="15"/>
        <v>0</v>
      </c>
      <c r="W140" s="22">
        <v>0</v>
      </c>
      <c r="X140" s="1"/>
      <c r="Y140" s="1"/>
      <c r="Z140" s="1"/>
      <c r="AA140" s="1"/>
      <c r="AB140" s="1"/>
    </row>
    <row r="141" spans="1:28" s="3" customFormat="1" ht="21">
      <c r="A141" s="4" t="s">
        <v>387</v>
      </c>
      <c r="B141" s="5"/>
      <c r="C141" s="5"/>
      <c r="D141" s="5"/>
      <c r="E141" s="5"/>
      <c r="F141" s="5" t="s">
        <v>360</v>
      </c>
      <c r="G141" s="5"/>
      <c r="H141" s="5"/>
      <c r="I141" s="5"/>
      <c r="J141" s="5"/>
      <c r="K141" s="7" t="s">
        <v>388</v>
      </c>
      <c r="L141" s="23">
        <f t="shared" ref="L141:S141" si="17">SUBTOTAL(9,L138:L140)</f>
        <v>51536972724</v>
      </c>
      <c r="M141" s="23">
        <f t="shared" si="17"/>
        <v>2665000000</v>
      </c>
      <c r="N141" s="23">
        <f t="shared" si="17"/>
        <v>329000000</v>
      </c>
      <c r="O141" s="23">
        <f t="shared" si="17"/>
        <v>53872972724</v>
      </c>
      <c r="P141" s="23">
        <f t="shared" si="17"/>
        <v>0</v>
      </c>
      <c r="Q141" s="23">
        <f t="shared" si="17"/>
        <v>43238693573</v>
      </c>
      <c r="R141" s="23">
        <f t="shared" si="17"/>
        <v>10634279151</v>
      </c>
      <c r="S141" s="23">
        <f t="shared" si="17"/>
        <v>39364462274</v>
      </c>
      <c r="T141" s="17">
        <f t="shared" si="14"/>
        <v>0.73069036816792232</v>
      </c>
      <c r="U141" s="23">
        <f>SUBTOTAL(9,U138:U140)</f>
        <v>29537672238</v>
      </c>
      <c r="V141" s="17">
        <f t="shared" si="15"/>
        <v>0.54828368928750781</v>
      </c>
      <c r="W141" s="23">
        <f>SUBTOTAL(9,W138:W140)</f>
        <v>29097600757</v>
      </c>
      <c r="X141" s="2"/>
      <c r="Y141" s="2"/>
      <c r="Z141" s="2"/>
      <c r="AA141" s="2"/>
      <c r="AB141" s="2"/>
    </row>
    <row r="142" spans="1:28">
      <c r="A142" s="19" t="s">
        <v>250</v>
      </c>
      <c r="B142" s="20" t="s">
        <v>22</v>
      </c>
      <c r="C142" s="20" t="s">
        <v>29</v>
      </c>
      <c r="D142" s="20" t="s">
        <v>24</v>
      </c>
      <c r="E142" s="20" t="s">
        <v>32</v>
      </c>
      <c r="F142" s="20" t="s">
        <v>53</v>
      </c>
      <c r="G142" s="20"/>
      <c r="H142" s="20"/>
      <c r="I142" s="20" t="s">
        <v>25</v>
      </c>
      <c r="J142" s="20" t="s">
        <v>26</v>
      </c>
      <c r="K142" s="21" t="s">
        <v>251</v>
      </c>
      <c r="L142" s="22">
        <v>61321000</v>
      </c>
      <c r="M142" s="22">
        <v>0</v>
      </c>
      <c r="N142" s="22">
        <v>0</v>
      </c>
      <c r="O142" s="22">
        <v>61321000</v>
      </c>
      <c r="P142" s="22">
        <v>0</v>
      </c>
      <c r="Q142" s="22">
        <v>37415829</v>
      </c>
      <c r="R142" s="22">
        <v>23905171</v>
      </c>
      <c r="S142" s="22">
        <v>37415829</v>
      </c>
      <c r="T142" s="15">
        <f t="shared" si="14"/>
        <v>0.61016338611568632</v>
      </c>
      <c r="U142" s="22">
        <v>32415829</v>
      </c>
      <c r="V142" s="15">
        <f t="shared" si="15"/>
        <v>0.52862525072976629</v>
      </c>
      <c r="W142" s="22">
        <v>32415829</v>
      </c>
      <c r="X142" s="1"/>
      <c r="Y142" s="1"/>
      <c r="Z142" s="1"/>
      <c r="AA142" s="1"/>
      <c r="AB142" s="1"/>
    </row>
    <row r="143" spans="1:28" s="3" customFormat="1" ht="21">
      <c r="A143" s="8" t="s">
        <v>250</v>
      </c>
      <c r="B143" s="5"/>
      <c r="C143" s="5"/>
      <c r="D143" s="5"/>
      <c r="E143" s="5"/>
      <c r="F143" s="5" t="s">
        <v>361</v>
      </c>
      <c r="G143" s="5"/>
      <c r="H143" s="5"/>
      <c r="I143" s="5"/>
      <c r="J143" s="5"/>
      <c r="K143" s="9" t="s">
        <v>251</v>
      </c>
      <c r="L143" s="23">
        <f t="shared" ref="L143:S143" si="18">SUBTOTAL(9,L142:L142)</f>
        <v>61321000</v>
      </c>
      <c r="M143" s="23">
        <f t="shared" si="18"/>
        <v>0</v>
      </c>
      <c r="N143" s="23">
        <f t="shared" si="18"/>
        <v>0</v>
      </c>
      <c r="O143" s="23">
        <f t="shared" si="18"/>
        <v>61321000</v>
      </c>
      <c r="P143" s="23">
        <f t="shared" si="18"/>
        <v>0</v>
      </c>
      <c r="Q143" s="23">
        <f t="shared" si="18"/>
        <v>37415829</v>
      </c>
      <c r="R143" s="23">
        <f t="shared" si="18"/>
        <v>23905171</v>
      </c>
      <c r="S143" s="23">
        <f t="shared" si="18"/>
        <v>37415829</v>
      </c>
      <c r="T143" s="17">
        <f t="shared" si="14"/>
        <v>0.61016338611568632</v>
      </c>
      <c r="U143" s="23">
        <f>SUBTOTAL(9,U142:U142)</f>
        <v>32415829</v>
      </c>
      <c r="V143" s="17">
        <f t="shared" si="15"/>
        <v>0.52862525072976629</v>
      </c>
      <c r="W143" s="23">
        <f>SUBTOTAL(9,W142:W142)</f>
        <v>32415829</v>
      </c>
      <c r="X143" s="2"/>
      <c r="Y143" s="2"/>
      <c r="Z143" s="2"/>
      <c r="AA143" s="2"/>
      <c r="AB143" s="2"/>
    </row>
    <row r="144" spans="1:28">
      <c r="A144" s="19" t="s">
        <v>252</v>
      </c>
      <c r="B144" s="20" t="s">
        <v>22</v>
      </c>
      <c r="C144" s="20" t="s">
        <v>29</v>
      </c>
      <c r="D144" s="20" t="s">
        <v>24</v>
      </c>
      <c r="E144" s="20" t="s">
        <v>32</v>
      </c>
      <c r="F144" s="20" t="s">
        <v>56</v>
      </c>
      <c r="G144" s="20"/>
      <c r="H144" s="20"/>
      <c r="I144" s="20" t="s">
        <v>25</v>
      </c>
      <c r="J144" s="20" t="s">
        <v>26</v>
      </c>
      <c r="K144" s="21" t="s">
        <v>253</v>
      </c>
      <c r="L144" s="22">
        <v>42380000</v>
      </c>
      <c r="M144" s="22">
        <v>0</v>
      </c>
      <c r="N144" s="22">
        <v>0</v>
      </c>
      <c r="O144" s="22">
        <v>42380000</v>
      </c>
      <c r="P144" s="22">
        <v>0</v>
      </c>
      <c r="Q144" s="22">
        <v>36300000</v>
      </c>
      <c r="R144" s="22">
        <v>6080000</v>
      </c>
      <c r="S144" s="22">
        <v>36300000</v>
      </c>
      <c r="T144" s="15">
        <f t="shared" si="14"/>
        <v>0.85653610193487495</v>
      </c>
      <c r="U144" s="22">
        <v>3044933</v>
      </c>
      <c r="V144" s="15">
        <f t="shared" si="15"/>
        <v>7.1848348277489385E-2</v>
      </c>
      <c r="W144" s="22">
        <v>599731</v>
      </c>
      <c r="X144" s="1"/>
      <c r="Y144" s="1"/>
      <c r="Z144" s="1"/>
      <c r="AA144" s="1"/>
      <c r="AB144" s="1"/>
    </row>
    <row r="145" spans="1:28" s="3" customFormat="1" ht="21">
      <c r="A145" s="8" t="s">
        <v>252</v>
      </c>
      <c r="B145" s="5"/>
      <c r="C145" s="5"/>
      <c r="D145" s="5"/>
      <c r="E145" s="5"/>
      <c r="F145" s="5" t="s">
        <v>362</v>
      </c>
      <c r="G145" s="5"/>
      <c r="H145" s="5"/>
      <c r="I145" s="5"/>
      <c r="J145" s="5"/>
      <c r="K145" s="9" t="s">
        <v>253</v>
      </c>
      <c r="L145" s="23">
        <f t="shared" ref="L145:S145" si="19">SUBTOTAL(9,L144:L144)</f>
        <v>42380000</v>
      </c>
      <c r="M145" s="23">
        <f t="shared" si="19"/>
        <v>0</v>
      </c>
      <c r="N145" s="23">
        <f t="shared" si="19"/>
        <v>0</v>
      </c>
      <c r="O145" s="23">
        <f t="shared" si="19"/>
        <v>42380000</v>
      </c>
      <c r="P145" s="23">
        <f t="shared" si="19"/>
        <v>0</v>
      </c>
      <c r="Q145" s="23">
        <f t="shared" si="19"/>
        <v>36300000</v>
      </c>
      <c r="R145" s="23">
        <f t="shared" si="19"/>
        <v>6080000</v>
      </c>
      <c r="S145" s="23">
        <f t="shared" si="19"/>
        <v>36300000</v>
      </c>
      <c r="T145" s="17">
        <f t="shared" si="14"/>
        <v>0.85653610193487495</v>
      </c>
      <c r="U145" s="23">
        <f>SUBTOTAL(9,U144:U144)</f>
        <v>3044933</v>
      </c>
      <c r="V145" s="17">
        <f t="shared" si="15"/>
        <v>7.1848348277489385E-2</v>
      </c>
      <c r="W145" s="23">
        <f>SUBTOTAL(9,W144:W144)</f>
        <v>599731</v>
      </c>
      <c r="X145" s="2"/>
      <c r="Y145" s="2"/>
      <c r="Z145" s="2"/>
      <c r="AA145" s="2"/>
      <c r="AB145" s="2"/>
    </row>
    <row r="146" spans="1:28">
      <c r="A146" s="19" t="s">
        <v>254</v>
      </c>
      <c r="B146" s="20" t="s">
        <v>22</v>
      </c>
      <c r="C146" s="20" t="s">
        <v>29</v>
      </c>
      <c r="D146" s="20" t="s">
        <v>24</v>
      </c>
      <c r="E146" s="20" t="s">
        <v>32</v>
      </c>
      <c r="F146" s="20" t="s">
        <v>255</v>
      </c>
      <c r="G146" s="20" t="s">
        <v>23</v>
      </c>
      <c r="H146" s="20"/>
      <c r="I146" s="20" t="s">
        <v>25</v>
      </c>
      <c r="J146" s="20" t="s">
        <v>26</v>
      </c>
      <c r="K146" s="21" t="s">
        <v>256</v>
      </c>
      <c r="L146" s="22">
        <v>78379637</v>
      </c>
      <c r="M146" s="22">
        <v>10593093</v>
      </c>
      <c r="N146" s="22">
        <v>43437779</v>
      </c>
      <c r="O146" s="22">
        <v>45534951</v>
      </c>
      <c r="P146" s="22">
        <v>0</v>
      </c>
      <c r="Q146" s="22">
        <v>45534918</v>
      </c>
      <c r="R146" s="22">
        <v>33</v>
      </c>
      <c r="S146" s="22">
        <v>45534918</v>
      </c>
      <c r="T146" s="15">
        <f t="shared" si="14"/>
        <v>0.99999927528196964</v>
      </c>
      <c r="U146" s="22">
        <v>12316672</v>
      </c>
      <c r="V146" s="15">
        <f t="shared" si="15"/>
        <v>0.27048831127544204</v>
      </c>
      <c r="W146" s="22">
        <v>12129447</v>
      </c>
      <c r="X146" s="1"/>
      <c r="Y146" s="1"/>
      <c r="Z146" s="1"/>
      <c r="AA146" s="1"/>
      <c r="AB146" s="1"/>
    </row>
    <row r="147" spans="1:28">
      <c r="A147" s="19" t="s">
        <v>257</v>
      </c>
      <c r="B147" s="20" t="s">
        <v>22</v>
      </c>
      <c r="C147" s="20" t="s">
        <v>29</v>
      </c>
      <c r="D147" s="20" t="s">
        <v>24</v>
      </c>
      <c r="E147" s="20" t="s">
        <v>32</v>
      </c>
      <c r="F147" s="20" t="s">
        <v>255</v>
      </c>
      <c r="G147" s="20" t="s">
        <v>29</v>
      </c>
      <c r="H147" s="20"/>
      <c r="I147" s="20" t="s">
        <v>25</v>
      </c>
      <c r="J147" s="20" t="s">
        <v>26</v>
      </c>
      <c r="K147" s="21" t="s">
        <v>258</v>
      </c>
      <c r="L147" s="22">
        <v>174326410</v>
      </c>
      <c r="M147" s="22">
        <v>10364276</v>
      </c>
      <c r="N147" s="22">
        <v>1249798</v>
      </c>
      <c r="O147" s="22">
        <v>183440888</v>
      </c>
      <c r="P147" s="22">
        <v>0</v>
      </c>
      <c r="Q147" s="22">
        <v>180592386</v>
      </c>
      <c r="R147" s="22">
        <v>2848502</v>
      </c>
      <c r="S147" s="22">
        <v>180592386</v>
      </c>
      <c r="T147" s="15">
        <f t="shared" si="14"/>
        <v>0.98447182615034001</v>
      </c>
      <c r="U147" s="22">
        <v>69563721</v>
      </c>
      <c r="V147" s="15">
        <f t="shared" si="15"/>
        <v>0.37921600662988503</v>
      </c>
      <c r="W147" s="22">
        <v>68121163</v>
      </c>
      <c r="X147" s="1"/>
      <c r="Y147" s="1"/>
      <c r="Z147" s="1"/>
      <c r="AA147" s="1"/>
      <c r="AB147" s="1"/>
    </row>
    <row r="148" spans="1:28" ht="22.5">
      <c r="A148" s="19" t="s">
        <v>259</v>
      </c>
      <c r="B148" s="20" t="s">
        <v>22</v>
      </c>
      <c r="C148" s="20" t="s">
        <v>29</v>
      </c>
      <c r="D148" s="20" t="s">
        <v>24</v>
      </c>
      <c r="E148" s="20" t="s">
        <v>32</v>
      </c>
      <c r="F148" s="20" t="s">
        <v>255</v>
      </c>
      <c r="G148" s="20" t="s">
        <v>87</v>
      </c>
      <c r="H148" s="20"/>
      <c r="I148" s="20" t="s">
        <v>25</v>
      </c>
      <c r="J148" s="20" t="s">
        <v>26</v>
      </c>
      <c r="K148" s="21" t="s">
        <v>260</v>
      </c>
      <c r="L148" s="22">
        <v>115955220</v>
      </c>
      <c r="M148" s="22">
        <v>40000000</v>
      </c>
      <c r="N148" s="22">
        <v>14885595</v>
      </c>
      <c r="O148" s="22">
        <v>141069625</v>
      </c>
      <c r="P148" s="22">
        <v>0</v>
      </c>
      <c r="Q148" s="22">
        <v>141068282</v>
      </c>
      <c r="R148" s="22">
        <v>1343</v>
      </c>
      <c r="S148" s="22">
        <v>140628282</v>
      </c>
      <c r="T148" s="15">
        <f t="shared" si="14"/>
        <v>0.99687145266034416</v>
      </c>
      <c r="U148" s="22">
        <v>41082197</v>
      </c>
      <c r="V148" s="15">
        <f t="shared" si="15"/>
        <v>0.29121929685430153</v>
      </c>
      <c r="W148" s="22">
        <v>40617978</v>
      </c>
      <c r="X148" s="1"/>
      <c r="Y148" s="1"/>
      <c r="Z148" s="1"/>
      <c r="AA148" s="1"/>
      <c r="AB148" s="1"/>
    </row>
    <row r="149" spans="1:28" s="3" customFormat="1" ht="21">
      <c r="A149" s="4" t="s">
        <v>389</v>
      </c>
      <c r="B149" s="5"/>
      <c r="C149" s="5"/>
      <c r="D149" s="5"/>
      <c r="E149" s="5"/>
      <c r="F149" s="5" t="s">
        <v>363</v>
      </c>
      <c r="G149" s="5"/>
      <c r="H149" s="5"/>
      <c r="I149" s="5"/>
      <c r="J149" s="5"/>
      <c r="K149" s="7" t="s">
        <v>390</v>
      </c>
      <c r="L149" s="23">
        <f t="shared" ref="L149:S149" si="20">SUBTOTAL(9,L146:L148)</f>
        <v>368661267</v>
      </c>
      <c r="M149" s="23">
        <f t="shared" si="20"/>
        <v>60957369</v>
      </c>
      <c r="N149" s="23">
        <f t="shared" si="20"/>
        <v>59573172</v>
      </c>
      <c r="O149" s="23">
        <f t="shared" si="20"/>
        <v>370045464</v>
      </c>
      <c r="P149" s="23">
        <f t="shared" si="20"/>
        <v>0</v>
      </c>
      <c r="Q149" s="23">
        <f t="shared" si="20"/>
        <v>367195586</v>
      </c>
      <c r="R149" s="23">
        <f t="shared" si="20"/>
        <v>2849878</v>
      </c>
      <c r="S149" s="23">
        <f t="shared" si="20"/>
        <v>366755586</v>
      </c>
      <c r="T149" s="17">
        <f t="shared" si="14"/>
        <v>0.99110953026031423</v>
      </c>
      <c r="U149" s="23">
        <f>SUBTOTAL(9,U146:U148)</f>
        <v>122962590</v>
      </c>
      <c r="V149" s="17">
        <f t="shared" si="15"/>
        <v>0.33229049390536508</v>
      </c>
      <c r="W149" s="23">
        <f>SUBTOTAL(9,W146:W148)</f>
        <v>120868588</v>
      </c>
      <c r="X149" s="2"/>
      <c r="Y149" s="2"/>
      <c r="Z149" s="2"/>
      <c r="AA149" s="2"/>
      <c r="AB149" s="2"/>
    </row>
    <row r="150" spans="1:28">
      <c r="A150" s="19" t="s">
        <v>261</v>
      </c>
      <c r="B150" s="20" t="s">
        <v>22</v>
      </c>
      <c r="C150" s="20" t="s">
        <v>29</v>
      </c>
      <c r="D150" s="20" t="s">
        <v>24</v>
      </c>
      <c r="E150" s="20" t="s">
        <v>32</v>
      </c>
      <c r="F150" s="20" t="s">
        <v>192</v>
      </c>
      <c r="G150" s="20" t="s">
        <v>23</v>
      </c>
      <c r="H150" s="20"/>
      <c r="I150" s="20" t="s">
        <v>25</v>
      </c>
      <c r="J150" s="20" t="s">
        <v>26</v>
      </c>
      <c r="K150" s="21" t="s">
        <v>262</v>
      </c>
      <c r="L150" s="22">
        <v>1400000000</v>
      </c>
      <c r="M150" s="22">
        <v>0</v>
      </c>
      <c r="N150" s="22">
        <v>0</v>
      </c>
      <c r="O150" s="22">
        <v>1400000000</v>
      </c>
      <c r="P150" s="22">
        <v>0</v>
      </c>
      <c r="Q150" s="22">
        <v>430000000</v>
      </c>
      <c r="R150" s="22">
        <v>970000000</v>
      </c>
      <c r="S150" s="22">
        <v>430000000</v>
      </c>
      <c r="T150" s="15">
        <f t="shared" si="14"/>
        <v>0.30714285714285716</v>
      </c>
      <c r="U150" s="22">
        <v>430000000</v>
      </c>
      <c r="V150" s="15">
        <f t="shared" si="15"/>
        <v>0.30714285714285716</v>
      </c>
      <c r="W150" s="22">
        <v>130000000</v>
      </c>
      <c r="X150" s="1"/>
      <c r="Y150" s="1"/>
      <c r="Z150" s="1"/>
      <c r="AA150" s="1"/>
      <c r="AB150" s="1"/>
    </row>
    <row r="151" spans="1:28">
      <c r="A151" s="19" t="s">
        <v>263</v>
      </c>
      <c r="B151" s="20" t="s">
        <v>22</v>
      </c>
      <c r="C151" s="20" t="s">
        <v>29</v>
      </c>
      <c r="D151" s="20" t="s">
        <v>24</v>
      </c>
      <c r="E151" s="20" t="s">
        <v>32</v>
      </c>
      <c r="F151" s="20" t="s">
        <v>192</v>
      </c>
      <c r="G151" s="20" t="s">
        <v>29</v>
      </c>
      <c r="H151" s="20"/>
      <c r="I151" s="20" t="s">
        <v>25</v>
      </c>
      <c r="J151" s="20" t="s">
        <v>26</v>
      </c>
      <c r="K151" s="21" t="s">
        <v>264</v>
      </c>
      <c r="L151" s="22">
        <v>20288300000</v>
      </c>
      <c r="M151" s="22">
        <v>5394026718</v>
      </c>
      <c r="N151" s="22">
        <v>3951950000</v>
      </c>
      <c r="O151" s="22">
        <v>21730376718</v>
      </c>
      <c r="P151" s="22">
        <v>0</v>
      </c>
      <c r="Q151" s="22">
        <v>20754063924</v>
      </c>
      <c r="R151" s="22">
        <v>976312794</v>
      </c>
      <c r="S151" s="22">
        <v>20754063924</v>
      </c>
      <c r="T151" s="15">
        <f t="shared" si="14"/>
        <v>0.95507152008132068</v>
      </c>
      <c r="U151" s="22">
        <v>18727084804</v>
      </c>
      <c r="V151" s="15">
        <f t="shared" si="15"/>
        <v>0.86179291997674978</v>
      </c>
      <c r="W151" s="22">
        <v>16727084804</v>
      </c>
      <c r="X151" s="1"/>
      <c r="Y151" s="1"/>
      <c r="Z151" s="1"/>
      <c r="AA151" s="1"/>
      <c r="AB151" s="1"/>
    </row>
    <row r="152" spans="1:28">
      <c r="A152" s="19" t="s">
        <v>263</v>
      </c>
      <c r="B152" s="20" t="s">
        <v>22</v>
      </c>
      <c r="C152" s="20" t="s">
        <v>29</v>
      </c>
      <c r="D152" s="20" t="s">
        <v>24</v>
      </c>
      <c r="E152" s="20" t="s">
        <v>32</v>
      </c>
      <c r="F152" s="20" t="s">
        <v>192</v>
      </c>
      <c r="G152" s="20" t="s">
        <v>29</v>
      </c>
      <c r="H152" s="20"/>
      <c r="I152" s="20" t="s">
        <v>150</v>
      </c>
      <c r="J152" s="20" t="s">
        <v>26</v>
      </c>
      <c r="K152" s="21" t="s">
        <v>264</v>
      </c>
      <c r="L152" s="22">
        <v>2174821194</v>
      </c>
      <c r="M152" s="22">
        <v>0</v>
      </c>
      <c r="N152" s="22">
        <v>0</v>
      </c>
      <c r="O152" s="22">
        <v>2174821194</v>
      </c>
      <c r="P152" s="22">
        <v>0</v>
      </c>
      <c r="Q152" s="22">
        <v>0</v>
      </c>
      <c r="R152" s="22">
        <v>2174821194</v>
      </c>
      <c r="S152" s="22">
        <v>0</v>
      </c>
      <c r="T152" s="15">
        <f t="shared" si="14"/>
        <v>0</v>
      </c>
      <c r="U152" s="22">
        <v>0</v>
      </c>
      <c r="V152" s="15">
        <f t="shared" si="15"/>
        <v>0</v>
      </c>
      <c r="W152" s="22">
        <v>0</v>
      </c>
      <c r="X152" s="1"/>
      <c r="Y152" s="1"/>
      <c r="Z152" s="1"/>
      <c r="AA152" s="1"/>
      <c r="AB152" s="1"/>
    </row>
    <row r="153" spans="1:28" s="3" customFormat="1" ht="21">
      <c r="A153" s="4" t="s">
        <v>391</v>
      </c>
      <c r="B153" s="5"/>
      <c r="C153" s="5"/>
      <c r="D153" s="5"/>
      <c r="E153" s="5"/>
      <c r="F153" s="5" t="s">
        <v>364</v>
      </c>
      <c r="G153" s="5"/>
      <c r="H153" s="5"/>
      <c r="I153" s="5"/>
      <c r="J153" s="5"/>
      <c r="K153" s="7" t="s">
        <v>392</v>
      </c>
      <c r="L153" s="23">
        <f t="shared" ref="L153:S153" si="21">SUBTOTAL(9,L150:L152)</f>
        <v>23863121194</v>
      </c>
      <c r="M153" s="23">
        <f t="shared" si="21"/>
        <v>5394026718</v>
      </c>
      <c r="N153" s="23">
        <f t="shared" si="21"/>
        <v>3951950000</v>
      </c>
      <c r="O153" s="23">
        <f t="shared" si="21"/>
        <v>25305197912</v>
      </c>
      <c r="P153" s="23">
        <f t="shared" si="21"/>
        <v>0</v>
      </c>
      <c r="Q153" s="23">
        <f t="shared" si="21"/>
        <v>21184063924</v>
      </c>
      <c r="R153" s="23">
        <f t="shared" si="21"/>
        <v>4121133988</v>
      </c>
      <c r="S153" s="23">
        <f t="shared" si="21"/>
        <v>21184063924</v>
      </c>
      <c r="T153" s="17">
        <f t="shared" si="14"/>
        <v>0.83714278772561135</v>
      </c>
      <c r="U153" s="23">
        <f>SUBTOTAL(9,U150:U152)</f>
        <v>19157084804</v>
      </c>
      <c r="V153" s="17">
        <f t="shared" si="15"/>
        <v>0.75704149284347233</v>
      </c>
      <c r="W153" s="23">
        <f>SUBTOTAL(9,W150:W152)</f>
        <v>16857084804</v>
      </c>
      <c r="X153" s="2"/>
      <c r="Y153" s="2"/>
      <c r="Z153" s="2"/>
      <c r="AA153" s="2"/>
      <c r="AB153" s="2"/>
    </row>
    <row r="154" spans="1:28" ht="22.5">
      <c r="A154" s="19" t="s">
        <v>265</v>
      </c>
      <c r="B154" s="20" t="s">
        <v>22</v>
      </c>
      <c r="C154" s="20" t="s">
        <v>29</v>
      </c>
      <c r="D154" s="20" t="s">
        <v>24</v>
      </c>
      <c r="E154" s="20" t="s">
        <v>32</v>
      </c>
      <c r="F154" s="20" t="s">
        <v>266</v>
      </c>
      <c r="G154" s="20" t="s">
        <v>23</v>
      </c>
      <c r="H154" s="20"/>
      <c r="I154" s="20" t="s">
        <v>25</v>
      </c>
      <c r="J154" s="20" t="s">
        <v>26</v>
      </c>
      <c r="K154" s="21" t="s">
        <v>267</v>
      </c>
      <c r="L154" s="22">
        <v>147785000</v>
      </c>
      <c r="M154" s="22">
        <v>0</v>
      </c>
      <c r="N154" s="22">
        <v>50133375</v>
      </c>
      <c r="O154" s="22">
        <v>97651625</v>
      </c>
      <c r="P154" s="22">
        <v>0</v>
      </c>
      <c r="Q154" s="22">
        <v>31354175</v>
      </c>
      <c r="R154" s="22">
        <v>66297450</v>
      </c>
      <c r="S154" s="22">
        <v>31354175</v>
      </c>
      <c r="T154" s="15">
        <f t="shared" si="14"/>
        <v>0.3210819584415518</v>
      </c>
      <c r="U154" s="22">
        <v>28466772</v>
      </c>
      <c r="V154" s="15">
        <f t="shared" si="15"/>
        <v>0.29151355136179247</v>
      </c>
      <c r="W154" s="22">
        <v>28466772</v>
      </c>
      <c r="X154" s="1"/>
      <c r="Y154" s="1"/>
      <c r="Z154" s="1"/>
      <c r="AA154" s="1"/>
      <c r="AB154" s="1"/>
    </row>
    <row r="155" spans="1:28">
      <c r="A155" s="19" t="s">
        <v>268</v>
      </c>
      <c r="B155" s="20" t="s">
        <v>22</v>
      </c>
      <c r="C155" s="20" t="s">
        <v>29</v>
      </c>
      <c r="D155" s="20" t="s">
        <v>24</v>
      </c>
      <c r="E155" s="20" t="s">
        <v>32</v>
      </c>
      <c r="F155" s="20" t="s">
        <v>266</v>
      </c>
      <c r="G155" s="20" t="s">
        <v>32</v>
      </c>
      <c r="H155" s="20"/>
      <c r="I155" s="20" t="s">
        <v>25</v>
      </c>
      <c r="J155" s="20" t="s">
        <v>26</v>
      </c>
      <c r="K155" s="21" t="s">
        <v>269</v>
      </c>
      <c r="L155" s="22">
        <v>1236021100</v>
      </c>
      <c r="M155" s="22">
        <v>100000000</v>
      </c>
      <c r="N155" s="22">
        <v>0</v>
      </c>
      <c r="O155" s="22">
        <v>1336021100</v>
      </c>
      <c r="P155" s="22">
        <v>0</v>
      </c>
      <c r="Q155" s="22">
        <v>1319021100</v>
      </c>
      <c r="R155" s="22">
        <v>17000000</v>
      </c>
      <c r="S155" s="22">
        <v>1273500100</v>
      </c>
      <c r="T155" s="15">
        <f t="shared" si="14"/>
        <v>0.95320358338651989</v>
      </c>
      <c r="U155" s="22">
        <v>337144059</v>
      </c>
      <c r="V155" s="15">
        <f t="shared" si="15"/>
        <v>0.25234935211726822</v>
      </c>
      <c r="W155" s="22">
        <v>337144059</v>
      </c>
      <c r="X155" s="1"/>
      <c r="Y155" s="1"/>
      <c r="Z155" s="1"/>
      <c r="AA155" s="1"/>
      <c r="AB155" s="1"/>
    </row>
    <row r="156" spans="1:28">
      <c r="A156" s="19" t="s">
        <v>270</v>
      </c>
      <c r="B156" s="20" t="s">
        <v>22</v>
      </c>
      <c r="C156" s="20" t="s">
        <v>29</v>
      </c>
      <c r="D156" s="20" t="s">
        <v>24</v>
      </c>
      <c r="E156" s="20" t="s">
        <v>32</v>
      </c>
      <c r="F156" s="20" t="s">
        <v>266</v>
      </c>
      <c r="G156" s="20" t="s">
        <v>37</v>
      </c>
      <c r="H156" s="20"/>
      <c r="I156" s="20" t="s">
        <v>25</v>
      </c>
      <c r="J156" s="20" t="s">
        <v>26</v>
      </c>
      <c r="K156" s="21" t="s">
        <v>271</v>
      </c>
      <c r="L156" s="22">
        <v>0</v>
      </c>
      <c r="M156" s="22">
        <v>5000000</v>
      </c>
      <c r="N156" s="22">
        <v>0</v>
      </c>
      <c r="O156" s="22">
        <v>5000000</v>
      </c>
      <c r="P156" s="22">
        <v>0</v>
      </c>
      <c r="Q156" s="22">
        <v>5000000</v>
      </c>
      <c r="R156" s="22">
        <v>0</v>
      </c>
      <c r="S156" s="22">
        <v>5000000</v>
      </c>
      <c r="T156" s="15">
        <f t="shared" si="14"/>
        <v>1</v>
      </c>
      <c r="U156" s="22">
        <v>2666800</v>
      </c>
      <c r="V156" s="15">
        <f t="shared" si="15"/>
        <v>0.53335999999999995</v>
      </c>
      <c r="W156" s="22">
        <v>2666800</v>
      </c>
      <c r="X156" s="1"/>
      <c r="Y156" s="1"/>
      <c r="Z156" s="1"/>
      <c r="AA156" s="1"/>
      <c r="AB156" s="1"/>
    </row>
    <row r="157" spans="1:28" ht="33.75">
      <c r="A157" s="19" t="s">
        <v>272</v>
      </c>
      <c r="B157" s="20" t="s">
        <v>22</v>
      </c>
      <c r="C157" s="20" t="s">
        <v>29</v>
      </c>
      <c r="D157" s="20" t="s">
        <v>24</v>
      </c>
      <c r="E157" s="20" t="s">
        <v>32</v>
      </c>
      <c r="F157" s="20" t="s">
        <v>266</v>
      </c>
      <c r="G157" s="20" t="s">
        <v>25</v>
      </c>
      <c r="H157" s="20"/>
      <c r="I157" s="20" t="s">
        <v>25</v>
      </c>
      <c r="J157" s="20" t="s">
        <v>26</v>
      </c>
      <c r="K157" s="21" t="s">
        <v>273</v>
      </c>
      <c r="L157" s="22">
        <v>123000000</v>
      </c>
      <c r="M157" s="22">
        <v>0</v>
      </c>
      <c r="N157" s="22">
        <v>0</v>
      </c>
      <c r="O157" s="22">
        <v>123000000</v>
      </c>
      <c r="P157" s="22">
        <v>0</v>
      </c>
      <c r="Q157" s="22">
        <v>116007887</v>
      </c>
      <c r="R157" s="22">
        <v>6992113</v>
      </c>
      <c r="S157" s="22">
        <v>116007887</v>
      </c>
      <c r="T157" s="15">
        <f t="shared" si="14"/>
        <v>0.94315355284552849</v>
      </c>
      <c r="U157" s="22">
        <v>0</v>
      </c>
      <c r="V157" s="15">
        <f t="shared" si="15"/>
        <v>0</v>
      </c>
      <c r="W157" s="22">
        <v>0</v>
      </c>
      <c r="X157" s="1"/>
      <c r="Y157" s="1"/>
      <c r="Z157" s="1"/>
      <c r="AA157" s="1"/>
      <c r="AB157" s="1"/>
    </row>
    <row r="158" spans="1:28" ht="33.75">
      <c r="A158" s="19" t="s">
        <v>274</v>
      </c>
      <c r="B158" s="20" t="s">
        <v>22</v>
      </c>
      <c r="C158" s="20" t="s">
        <v>29</v>
      </c>
      <c r="D158" s="20" t="s">
        <v>24</v>
      </c>
      <c r="E158" s="20" t="s">
        <v>32</v>
      </c>
      <c r="F158" s="20" t="s">
        <v>266</v>
      </c>
      <c r="G158" s="20" t="s">
        <v>150</v>
      </c>
      <c r="H158" s="20"/>
      <c r="I158" s="20" t="s">
        <v>25</v>
      </c>
      <c r="J158" s="20" t="s">
        <v>26</v>
      </c>
      <c r="K158" s="21" t="s">
        <v>275</v>
      </c>
      <c r="L158" s="22">
        <v>1882350878</v>
      </c>
      <c r="M158" s="22">
        <v>10000000</v>
      </c>
      <c r="N158" s="22">
        <v>5380800</v>
      </c>
      <c r="O158" s="22">
        <v>1886970078</v>
      </c>
      <c r="P158" s="22">
        <v>0</v>
      </c>
      <c r="Q158" s="22">
        <v>1868970078</v>
      </c>
      <c r="R158" s="22">
        <v>18000000</v>
      </c>
      <c r="S158" s="22">
        <v>1868670078</v>
      </c>
      <c r="T158" s="15">
        <f t="shared" si="14"/>
        <v>0.99030191299090642</v>
      </c>
      <c r="U158" s="22">
        <v>857844513</v>
      </c>
      <c r="V158" s="15">
        <f t="shared" si="15"/>
        <v>0.45461479384412368</v>
      </c>
      <c r="W158" s="22">
        <v>683607096</v>
      </c>
      <c r="X158" s="1"/>
      <c r="Y158" s="1"/>
      <c r="Z158" s="1"/>
      <c r="AA158" s="1"/>
      <c r="AB158" s="1"/>
    </row>
    <row r="159" spans="1:28" ht="33.75">
      <c r="A159" s="19" t="s">
        <v>274</v>
      </c>
      <c r="B159" s="20" t="s">
        <v>22</v>
      </c>
      <c r="C159" s="20" t="s">
        <v>29</v>
      </c>
      <c r="D159" s="20" t="s">
        <v>24</v>
      </c>
      <c r="E159" s="20" t="s">
        <v>32</v>
      </c>
      <c r="F159" s="20" t="s">
        <v>266</v>
      </c>
      <c r="G159" s="20" t="s">
        <v>150</v>
      </c>
      <c r="H159" s="20"/>
      <c r="I159" s="20" t="s">
        <v>56</v>
      </c>
      <c r="J159" s="20" t="s">
        <v>26</v>
      </c>
      <c r="K159" s="21" t="s">
        <v>275</v>
      </c>
      <c r="L159" s="22">
        <v>312000000</v>
      </c>
      <c r="M159" s="22">
        <v>0</v>
      </c>
      <c r="N159" s="22">
        <v>312000000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15">
        <v>0</v>
      </c>
      <c r="U159" s="22">
        <v>0</v>
      </c>
      <c r="V159" s="15">
        <v>0</v>
      </c>
      <c r="W159" s="22">
        <v>0</v>
      </c>
      <c r="X159" s="1"/>
      <c r="Y159" s="1"/>
      <c r="Z159" s="1"/>
      <c r="AA159" s="1"/>
      <c r="AB159" s="1"/>
    </row>
    <row r="160" spans="1:28" ht="33.75">
      <c r="A160" s="19" t="s">
        <v>274</v>
      </c>
      <c r="B160" s="20" t="s">
        <v>22</v>
      </c>
      <c r="C160" s="20" t="s">
        <v>29</v>
      </c>
      <c r="D160" s="20" t="s">
        <v>24</v>
      </c>
      <c r="E160" s="20" t="s">
        <v>32</v>
      </c>
      <c r="F160" s="20" t="s">
        <v>266</v>
      </c>
      <c r="G160" s="20" t="s">
        <v>150</v>
      </c>
      <c r="H160" s="20"/>
      <c r="I160" s="20" t="s">
        <v>56</v>
      </c>
      <c r="J160" s="20" t="s">
        <v>93</v>
      </c>
      <c r="K160" s="21" t="s">
        <v>275</v>
      </c>
      <c r="L160" s="22">
        <v>312000000</v>
      </c>
      <c r="M160" s="22">
        <v>0</v>
      </c>
      <c r="N160" s="22">
        <v>0</v>
      </c>
      <c r="O160" s="22">
        <v>312000000</v>
      </c>
      <c r="P160" s="22">
        <v>0</v>
      </c>
      <c r="Q160" s="22">
        <v>173910825</v>
      </c>
      <c r="R160" s="22">
        <v>138089175</v>
      </c>
      <c r="S160" s="22">
        <v>0</v>
      </c>
      <c r="T160" s="15">
        <f t="shared" si="14"/>
        <v>0</v>
      </c>
      <c r="U160" s="22">
        <v>0</v>
      </c>
      <c r="V160" s="15">
        <f t="shared" si="15"/>
        <v>0</v>
      </c>
      <c r="W160" s="22">
        <v>0</v>
      </c>
      <c r="X160" s="1"/>
      <c r="Y160" s="1"/>
      <c r="Z160" s="1"/>
      <c r="AA160" s="1"/>
      <c r="AB160" s="1"/>
    </row>
    <row r="161" spans="1:28" s="3" customFormat="1" ht="21">
      <c r="A161" s="4" t="s">
        <v>393</v>
      </c>
      <c r="B161" s="5"/>
      <c r="C161" s="5"/>
      <c r="D161" s="5"/>
      <c r="E161" s="5"/>
      <c r="F161" s="5" t="s">
        <v>365</v>
      </c>
      <c r="G161" s="5"/>
      <c r="H161" s="5"/>
      <c r="I161" s="5"/>
      <c r="J161" s="5"/>
      <c r="K161" s="7" t="s">
        <v>394</v>
      </c>
      <c r="L161" s="23">
        <f t="shared" ref="L161:S161" si="22">SUBTOTAL(9,L154:L160)</f>
        <v>4013156978</v>
      </c>
      <c r="M161" s="23">
        <f t="shared" si="22"/>
        <v>115000000</v>
      </c>
      <c r="N161" s="23">
        <f t="shared" si="22"/>
        <v>367514175</v>
      </c>
      <c r="O161" s="23">
        <f t="shared" si="22"/>
        <v>3760642803</v>
      </c>
      <c r="P161" s="23">
        <f t="shared" si="22"/>
        <v>0</v>
      </c>
      <c r="Q161" s="23">
        <f t="shared" si="22"/>
        <v>3514264065</v>
      </c>
      <c r="R161" s="23">
        <f t="shared" si="22"/>
        <v>246378738</v>
      </c>
      <c r="S161" s="23">
        <f t="shared" si="22"/>
        <v>3294532240</v>
      </c>
      <c r="T161" s="17">
        <f t="shared" si="14"/>
        <v>0.8760556140487028</v>
      </c>
      <c r="U161" s="23">
        <f>SUBTOTAL(9,U154:U160)</f>
        <v>1226122144</v>
      </c>
      <c r="V161" s="17">
        <f t="shared" si="15"/>
        <v>0.32604057556912297</v>
      </c>
      <c r="W161" s="23">
        <f>SUBTOTAL(9,W154:W160)</f>
        <v>1051884727</v>
      </c>
      <c r="X161" s="2"/>
      <c r="Y161" s="2"/>
      <c r="Z161" s="2"/>
      <c r="AA161" s="2"/>
      <c r="AB161" s="2"/>
    </row>
    <row r="162" spans="1:28" ht="22.5">
      <c r="A162" s="19" t="s">
        <v>276</v>
      </c>
      <c r="B162" s="20" t="s">
        <v>22</v>
      </c>
      <c r="C162" s="20" t="s">
        <v>29</v>
      </c>
      <c r="D162" s="20" t="s">
        <v>24</v>
      </c>
      <c r="E162" s="20" t="s">
        <v>32</v>
      </c>
      <c r="F162" s="20" t="s">
        <v>277</v>
      </c>
      <c r="G162" s="20" t="s">
        <v>150</v>
      </c>
      <c r="H162" s="20"/>
      <c r="I162" s="20" t="s">
        <v>25</v>
      </c>
      <c r="J162" s="20" t="s">
        <v>26</v>
      </c>
      <c r="K162" s="21" t="s">
        <v>278</v>
      </c>
      <c r="L162" s="22">
        <v>25000000</v>
      </c>
      <c r="M162" s="22">
        <v>0</v>
      </c>
      <c r="N162" s="22">
        <v>0</v>
      </c>
      <c r="O162" s="22">
        <v>25000000</v>
      </c>
      <c r="P162" s="22">
        <v>0</v>
      </c>
      <c r="Q162" s="22">
        <v>0</v>
      </c>
      <c r="R162" s="22">
        <v>25000000</v>
      </c>
      <c r="S162" s="22">
        <v>0</v>
      </c>
      <c r="T162" s="15">
        <f t="shared" si="14"/>
        <v>0</v>
      </c>
      <c r="U162" s="22">
        <v>0</v>
      </c>
      <c r="V162" s="15">
        <f t="shared" si="15"/>
        <v>0</v>
      </c>
      <c r="W162" s="22">
        <v>0</v>
      </c>
      <c r="X162" s="1"/>
      <c r="Y162" s="1"/>
      <c r="Z162" s="1"/>
      <c r="AA162" s="1"/>
      <c r="AB162" s="1"/>
    </row>
    <row r="163" spans="1:28" ht="22.5">
      <c r="A163" s="19" t="s">
        <v>279</v>
      </c>
      <c r="B163" s="20" t="s">
        <v>22</v>
      </c>
      <c r="C163" s="20" t="s">
        <v>29</v>
      </c>
      <c r="D163" s="20" t="s">
        <v>24</v>
      </c>
      <c r="E163" s="20" t="s">
        <v>32</v>
      </c>
      <c r="F163" s="20" t="s">
        <v>277</v>
      </c>
      <c r="G163" s="20" t="s">
        <v>50</v>
      </c>
      <c r="H163" s="20"/>
      <c r="I163" s="20" t="s">
        <v>25</v>
      </c>
      <c r="J163" s="20" t="s">
        <v>26</v>
      </c>
      <c r="K163" s="21" t="s">
        <v>280</v>
      </c>
      <c r="L163" s="22">
        <v>211729440</v>
      </c>
      <c r="M163" s="22">
        <v>876586896</v>
      </c>
      <c r="N163" s="22">
        <v>10000000</v>
      </c>
      <c r="O163" s="22">
        <v>1078316336</v>
      </c>
      <c r="P163" s="22">
        <v>0</v>
      </c>
      <c r="Q163" s="22">
        <v>1030992917</v>
      </c>
      <c r="R163" s="22">
        <v>47323419</v>
      </c>
      <c r="S163" s="22">
        <v>148465271</v>
      </c>
      <c r="T163" s="15">
        <f t="shared" si="14"/>
        <v>0.13768248337100217</v>
      </c>
      <c r="U163" s="22">
        <v>59068903</v>
      </c>
      <c r="V163" s="15">
        <f t="shared" si="15"/>
        <v>5.477882605313697E-2</v>
      </c>
      <c r="W163" s="22">
        <v>59068903</v>
      </c>
      <c r="X163" s="1"/>
      <c r="Y163" s="1"/>
      <c r="Z163" s="1"/>
      <c r="AA163" s="1"/>
      <c r="AB163" s="1"/>
    </row>
    <row r="164" spans="1:28" s="3" customFormat="1" ht="21">
      <c r="A164" s="4" t="s">
        <v>395</v>
      </c>
      <c r="B164" s="5"/>
      <c r="C164" s="5"/>
      <c r="D164" s="5"/>
      <c r="E164" s="5"/>
      <c r="F164" s="5" t="s">
        <v>366</v>
      </c>
      <c r="G164" s="5"/>
      <c r="H164" s="5"/>
      <c r="I164" s="5"/>
      <c r="J164" s="5"/>
      <c r="K164" s="7" t="s">
        <v>280</v>
      </c>
      <c r="L164" s="23">
        <f t="shared" ref="L164:S164" si="23">SUBTOTAL(9,L162:L163)</f>
        <v>236729440</v>
      </c>
      <c r="M164" s="23">
        <f t="shared" si="23"/>
        <v>876586896</v>
      </c>
      <c r="N164" s="23">
        <f t="shared" si="23"/>
        <v>10000000</v>
      </c>
      <c r="O164" s="23">
        <f t="shared" si="23"/>
        <v>1103316336</v>
      </c>
      <c r="P164" s="23">
        <f t="shared" si="23"/>
        <v>0</v>
      </c>
      <c r="Q164" s="23">
        <f t="shared" si="23"/>
        <v>1030992917</v>
      </c>
      <c r="R164" s="23">
        <f t="shared" si="23"/>
        <v>72323419</v>
      </c>
      <c r="S164" s="23">
        <f t="shared" si="23"/>
        <v>148465271</v>
      </c>
      <c r="T164" s="17">
        <f t="shared" si="14"/>
        <v>0.13456274157804185</v>
      </c>
      <c r="U164" s="23">
        <f>SUBTOTAL(9,U162:U163)</f>
        <v>59068903</v>
      </c>
      <c r="V164" s="17">
        <f t="shared" si="15"/>
        <v>5.3537594860736296E-2</v>
      </c>
      <c r="W164" s="23">
        <f>SUBTOTAL(9,W162:W163)</f>
        <v>59068903</v>
      </c>
      <c r="X164" s="2"/>
      <c r="Y164" s="2"/>
      <c r="Z164" s="2"/>
      <c r="AA164" s="2"/>
      <c r="AB164" s="2"/>
    </row>
    <row r="165" spans="1:28" s="3" customFormat="1" ht="21">
      <c r="A165" s="8" t="s">
        <v>303</v>
      </c>
      <c r="B165" s="5" t="s">
        <v>22</v>
      </c>
      <c r="C165" s="5" t="s">
        <v>29</v>
      </c>
      <c r="D165" s="5" t="s">
        <v>24</v>
      </c>
      <c r="E165" s="5" t="s">
        <v>32</v>
      </c>
      <c r="F165" s="5"/>
      <c r="G165" s="5"/>
      <c r="H165" s="5"/>
      <c r="I165" s="5" t="s">
        <v>25</v>
      </c>
      <c r="J165" s="5" t="s">
        <v>26</v>
      </c>
      <c r="K165" s="9" t="s">
        <v>304</v>
      </c>
      <c r="L165" s="23">
        <v>348426632300</v>
      </c>
      <c r="M165" s="23">
        <v>4387761665</v>
      </c>
      <c r="N165" s="23">
        <v>0</v>
      </c>
      <c r="O165" s="23">
        <v>352814393965</v>
      </c>
      <c r="P165" s="23">
        <v>0</v>
      </c>
      <c r="Q165" s="23">
        <v>337147004423.53003</v>
      </c>
      <c r="R165" s="23">
        <v>15667389541.469999</v>
      </c>
      <c r="S165" s="23">
        <v>320185856671.23999</v>
      </c>
      <c r="T165" s="17">
        <f t="shared" si="14"/>
        <v>0.90751925700345193</v>
      </c>
      <c r="U165" s="23">
        <v>189754592276.51001</v>
      </c>
      <c r="V165" s="17">
        <f t="shared" si="15"/>
        <v>0.53783120961707165</v>
      </c>
      <c r="W165" s="23">
        <v>183612586596.14001</v>
      </c>
      <c r="X165" s="2"/>
      <c r="Y165" s="2"/>
      <c r="Z165" s="2"/>
      <c r="AA165" s="2"/>
      <c r="AB165" s="2"/>
    </row>
    <row r="166" spans="1:28" s="3" customFormat="1" ht="21">
      <c r="A166" s="8" t="s">
        <v>303</v>
      </c>
      <c r="B166" s="5" t="s">
        <v>22</v>
      </c>
      <c r="C166" s="5" t="s">
        <v>29</v>
      </c>
      <c r="D166" s="5" t="s">
        <v>24</v>
      </c>
      <c r="E166" s="5" t="s">
        <v>32</v>
      </c>
      <c r="F166" s="5"/>
      <c r="G166" s="5"/>
      <c r="H166" s="5"/>
      <c r="I166" s="5" t="s">
        <v>150</v>
      </c>
      <c r="J166" s="5" t="s">
        <v>26</v>
      </c>
      <c r="K166" s="9" t="s">
        <v>304</v>
      </c>
      <c r="L166" s="23">
        <v>0</v>
      </c>
      <c r="M166" s="23">
        <v>18000000000</v>
      </c>
      <c r="N166" s="23">
        <v>0</v>
      </c>
      <c r="O166" s="23">
        <v>18000000000</v>
      </c>
      <c r="P166" s="23">
        <v>0</v>
      </c>
      <c r="Q166" s="23">
        <v>164580000</v>
      </c>
      <c r="R166" s="23">
        <v>17835420000</v>
      </c>
      <c r="S166" s="23">
        <v>0</v>
      </c>
      <c r="T166" s="17">
        <f t="shared" si="14"/>
        <v>0</v>
      </c>
      <c r="U166" s="23">
        <v>0</v>
      </c>
      <c r="V166" s="17">
        <f t="shared" si="15"/>
        <v>0</v>
      </c>
      <c r="W166" s="23">
        <v>0</v>
      </c>
      <c r="X166" s="2"/>
      <c r="Y166" s="2"/>
      <c r="Z166" s="2"/>
      <c r="AA166" s="2"/>
      <c r="AB166" s="2"/>
    </row>
    <row r="167" spans="1:28" s="3" customFormat="1" ht="21">
      <c r="A167" s="8" t="s">
        <v>303</v>
      </c>
      <c r="B167" s="5" t="s">
        <v>22</v>
      </c>
      <c r="C167" s="5" t="s">
        <v>29</v>
      </c>
      <c r="D167" s="5" t="s">
        <v>24</v>
      </c>
      <c r="E167" s="5" t="s">
        <v>32</v>
      </c>
      <c r="F167" s="5"/>
      <c r="G167" s="5"/>
      <c r="H167" s="5"/>
      <c r="I167" s="5" t="s">
        <v>150</v>
      </c>
      <c r="J167" s="5" t="s">
        <v>93</v>
      </c>
      <c r="K167" s="9" t="s">
        <v>304</v>
      </c>
      <c r="L167" s="23">
        <v>0</v>
      </c>
      <c r="M167" s="23">
        <v>2613370956</v>
      </c>
      <c r="N167" s="23">
        <v>0</v>
      </c>
      <c r="O167" s="23">
        <v>2613370956</v>
      </c>
      <c r="P167" s="23">
        <v>0</v>
      </c>
      <c r="Q167" s="23">
        <v>0</v>
      </c>
      <c r="R167" s="23">
        <v>2613370956</v>
      </c>
      <c r="S167" s="23">
        <v>0</v>
      </c>
      <c r="T167" s="17">
        <f t="shared" si="14"/>
        <v>0</v>
      </c>
      <c r="U167" s="23">
        <v>0</v>
      </c>
      <c r="V167" s="17">
        <f t="shared" si="15"/>
        <v>0</v>
      </c>
      <c r="W167" s="23">
        <v>0</v>
      </c>
      <c r="X167" s="2"/>
      <c r="Y167" s="2"/>
      <c r="Z167" s="2"/>
      <c r="AA167" s="2"/>
      <c r="AB167" s="2"/>
    </row>
    <row r="168" spans="1:28" s="3" customFormat="1" ht="21">
      <c r="A168" s="8" t="s">
        <v>303</v>
      </c>
      <c r="B168" s="5" t="s">
        <v>22</v>
      </c>
      <c r="C168" s="5" t="s">
        <v>29</v>
      </c>
      <c r="D168" s="5" t="s">
        <v>24</v>
      </c>
      <c r="E168" s="5" t="s">
        <v>32</v>
      </c>
      <c r="F168" s="5"/>
      <c r="G168" s="5"/>
      <c r="H168" s="5"/>
      <c r="I168" s="5" t="s">
        <v>56</v>
      </c>
      <c r="J168" s="5" t="s">
        <v>26</v>
      </c>
      <c r="K168" s="9" t="s">
        <v>304</v>
      </c>
      <c r="L168" s="23">
        <v>0</v>
      </c>
      <c r="M168" s="23">
        <v>360893000</v>
      </c>
      <c r="N168" s="23">
        <v>360893000</v>
      </c>
      <c r="O168" s="23">
        <v>0</v>
      </c>
      <c r="P168" s="23">
        <v>0</v>
      </c>
      <c r="Q168" s="23">
        <v>0</v>
      </c>
      <c r="R168" s="23">
        <v>0</v>
      </c>
      <c r="S168" s="23">
        <v>0</v>
      </c>
      <c r="T168" s="17">
        <v>0</v>
      </c>
      <c r="U168" s="23">
        <v>0</v>
      </c>
      <c r="V168" s="17">
        <v>0</v>
      </c>
      <c r="W168" s="23">
        <v>0</v>
      </c>
      <c r="X168" s="2"/>
      <c r="Y168" s="2"/>
      <c r="Z168" s="2"/>
      <c r="AA168" s="2"/>
      <c r="AB168" s="2"/>
    </row>
    <row r="169" spans="1:28" s="3" customFormat="1" ht="21">
      <c r="A169" s="8" t="s">
        <v>303</v>
      </c>
      <c r="B169" s="5" t="s">
        <v>22</v>
      </c>
      <c r="C169" s="5" t="s">
        <v>29</v>
      </c>
      <c r="D169" s="5" t="s">
        <v>24</v>
      </c>
      <c r="E169" s="5" t="s">
        <v>32</v>
      </c>
      <c r="F169" s="5"/>
      <c r="G169" s="5"/>
      <c r="H169" s="5"/>
      <c r="I169" s="5" t="s">
        <v>56</v>
      </c>
      <c r="J169" s="5" t="s">
        <v>93</v>
      </c>
      <c r="K169" s="9" t="s">
        <v>304</v>
      </c>
      <c r="L169" s="23">
        <v>0</v>
      </c>
      <c r="M169" s="23">
        <v>360893000</v>
      </c>
      <c r="N169" s="23">
        <v>0</v>
      </c>
      <c r="O169" s="23">
        <v>360893000</v>
      </c>
      <c r="P169" s="23">
        <v>0</v>
      </c>
      <c r="Q169" s="23">
        <v>218909063</v>
      </c>
      <c r="R169" s="23">
        <v>141983937</v>
      </c>
      <c r="S169" s="23">
        <v>0</v>
      </c>
      <c r="T169" s="17">
        <f t="shared" si="14"/>
        <v>0</v>
      </c>
      <c r="U169" s="23">
        <v>0</v>
      </c>
      <c r="V169" s="17">
        <f t="shared" si="15"/>
        <v>0</v>
      </c>
      <c r="W169" s="23">
        <v>0</v>
      </c>
      <c r="X169" s="2"/>
      <c r="Y169" s="2"/>
      <c r="Z169" s="2"/>
      <c r="AA169" s="2"/>
      <c r="AB169" s="2"/>
    </row>
    <row r="170" spans="1:28" s="3" customFormat="1" ht="21">
      <c r="A170" s="8" t="s">
        <v>303</v>
      </c>
      <c r="B170" s="5" t="s">
        <v>22</v>
      </c>
      <c r="C170" s="5" t="s">
        <v>29</v>
      </c>
      <c r="D170" s="5" t="s">
        <v>24</v>
      </c>
      <c r="E170" s="5" t="s">
        <v>32</v>
      </c>
      <c r="F170" s="5"/>
      <c r="G170" s="5"/>
      <c r="H170" s="5"/>
      <c r="I170" s="5" t="s">
        <v>59</v>
      </c>
      <c r="J170" s="5" t="s">
        <v>93</v>
      </c>
      <c r="K170" s="9" t="s">
        <v>304</v>
      </c>
      <c r="L170" s="23">
        <v>1900000000</v>
      </c>
      <c r="M170" s="23">
        <v>0</v>
      </c>
      <c r="N170" s="23">
        <v>0</v>
      </c>
      <c r="O170" s="23">
        <v>1900000000</v>
      </c>
      <c r="P170" s="23">
        <v>0</v>
      </c>
      <c r="Q170" s="23">
        <v>74764113</v>
      </c>
      <c r="R170" s="23">
        <v>1825235887</v>
      </c>
      <c r="S170" s="23">
        <v>55733808</v>
      </c>
      <c r="T170" s="17">
        <f t="shared" si="14"/>
        <v>2.9333583157894735E-2</v>
      </c>
      <c r="U170" s="23">
        <v>32041744</v>
      </c>
      <c r="V170" s="17">
        <f t="shared" si="15"/>
        <v>1.6864075789473684E-2</v>
      </c>
      <c r="W170" s="23">
        <v>32041744</v>
      </c>
      <c r="X170" s="2"/>
      <c r="Y170" s="2"/>
      <c r="Z170" s="2"/>
      <c r="AA170" s="2"/>
      <c r="AB170" s="2"/>
    </row>
    <row r="171" spans="1:28" s="3" customFormat="1" ht="24.95" customHeight="1">
      <c r="A171" s="29" t="s">
        <v>397</v>
      </c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10">
        <f>SUM(L170,L169,L168,L167,L166,L165,L62)</f>
        <v>354234952300</v>
      </c>
      <c r="M171" s="10">
        <f t="shared" ref="M171:W171" si="24">SUM(M170,M169,M168,M167,M166,M165,M62)</f>
        <v>25722918621</v>
      </c>
      <c r="N171" s="10">
        <f t="shared" si="24"/>
        <v>360893000</v>
      </c>
      <c r="O171" s="10">
        <f t="shared" si="24"/>
        <v>379596977921</v>
      </c>
      <c r="P171" s="10">
        <f t="shared" si="24"/>
        <v>0</v>
      </c>
      <c r="Q171" s="10">
        <f t="shared" si="24"/>
        <v>339900440279.53003</v>
      </c>
      <c r="R171" s="10">
        <f t="shared" si="24"/>
        <v>39696537641.470001</v>
      </c>
      <c r="S171" s="10">
        <f t="shared" si="24"/>
        <v>322417344781.23999</v>
      </c>
      <c r="T171" s="18">
        <f t="shared" si="14"/>
        <v>0.84936752275288141</v>
      </c>
      <c r="U171" s="10">
        <f t="shared" si="24"/>
        <v>191962073514.51001</v>
      </c>
      <c r="V171" s="18">
        <f t="shared" si="15"/>
        <v>0.50569968856406511</v>
      </c>
      <c r="W171" s="10">
        <f t="shared" si="24"/>
        <v>185820067834.14001</v>
      </c>
      <c r="X171" s="2"/>
      <c r="Y171" s="2"/>
      <c r="Z171" s="2"/>
      <c r="AA171" s="2"/>
      <c r="AB171" s="2"/>
    </row>
    <row r="172" spans="1:28" s="3" customFormat="1" ht="21">
      <c r="A172" s="8" t="s">
        <v>305</v>
      </c>
      <c r="B172" s="5" t="s">
        <v>22</v>
      </c>
      <c r="C172" s="5" t="s">
        <v>87</v>
      </c>
      <c r="D172" s="5" t="s">
        <v>29</v>
      </c>
      <c r="E172" s="5" t="s">
        <v>23</v>
      </c>
      <c r="F172" s="5" t="s">
        <v>23</v>
      </c>
      <c r="G172" s="5"/>
      <c r="H172" s="5"/>
      <c r="I172" s="5" t="s">
        <v>150</v>
      </c>
      <c r="J172" s="5" t="s">
        <v>93</v>
      </c>
      <c r="K172" s="9" t="s">
        <v>306</v>
      </c>
      <c r="L172" s="23">
        <v>3821935066</v>
      </c>
      <c r="M172" s="23">
        <v>0</v>
      </c>
      <c r="N172" s="23">
        <v>0</v>
      </c>
      <c r="O172" s="23">
        <v>3821935066</v>
      </c>
      <c r="P172" s="23">
        <v>0</v>
      </c>
      <c r="Q172" s="23">
        <v>0</v>
      </c>
      <c r="R172" s="23">
        <v>3821935066</v>
      </c>
      <c r="S172" s="23">
        <v>0</v>
      </c>
      <c r="T172" s="17">
        <f t="shared" si="14"/>
        <v>0</v>
      </c>
      <c r="U172" s="23">
        <v>0</v>
      </c>
      <c r="V172" s="17">
        <f t="shared" si="15"/>
        <v>0</v>
      </c>
      <c r="W172" s="23">
        <v>0</v>
      </c>
      <c r="X172" s="2"/>
      <c r="Y172" s="2"/>
      <c r="Z172" s="2"/>
      <c r="AA172" s="2"/>
      <c r="AB172" s="2"/>
    </row>
    <row r="173" spans="1:28" s="3" customFormat="1" ht="73.5">
      <c r="A173" s="8" t="s">
        <v>307</v>
      </c>
      <c r="B173" s="5" t="s">
        <v>22</v>
      </c>
      <c r="C173" s="5" t="s">
        <v>87</v>
      </c>
      <c r="D173" s="5" t="s">
        <v>29</v>
      </c>
      <c r="E173" s="5" t="s">
        <v>23</v>
      </c>
      <c r="F173" s="5" t="s">
        <v>308</v>
      </c>
      <c r="G173" s="5"/>
      <c r="H173" s="5"/>
      <c r="I173" s="5" t="s">
        <v>25</v>
      </c>
      <c r="J173" s="5" t="s">
        <v>26</v>
      </c>
      <c r="K173" s="9" t="s">
        <v>309</v>
      </c>
      <c r="L173" s="23">
        <v>0</v>
      </c>
      <c r="M173" s="23">
        <v>4000000000</v>
      </c>
      <c r="N173" s="23">
        <v>4000000000</v>
      </c>
      <c r="O173" s="23">
        <v>0</v>
      </c>
      <c r="P173" s="23">
        <v>0</v>
      </c>
      <c r="Q173" s="23">
        <v>0</v>
      </c>
      <c r="R173" s="23">
        <v>0</v>
      </c>
      <c r="S173" s="23">
        <v>0</v>
      </c>
      <c r="T173" s="17">
        <v>0</v>
      </c>
      <c r="U173" s="23">
        <v>0</v>
      </c>
      <c r="V173" s="17">
        <v>0</v>
      </c>
      <c r="W173" s="23">
        <v>0</v>
      </c>
      <c r="X173" s="2"/>
      <c r="Y173" s="2"/>
      <c r="Z173" s="2"/>
      <c r="AA173" s="2"/>
      <c r="AB173" s="2"/>
    </row>
    <row r="174" spans="1:28" s="3" customFormat="1" ht="31.5">
      <c r="A174" s="8" t="s">
        <v>310</v>
      </c>
      <c r="B174" s="5" t="s">
        <v>22</v>
      </c>
      <c r="C174" s="5" t="s">
        <v>87</v>
      </c>
      <c r="D174" s="5" t="s">
        <v>29</v>
      </c>
      <c r="E174" s="5" t="s">
        <v>23</v>
      </c>
      <c r="F174" s="5" t="s">
        <v>311</v>
      </c>
      <c r="G174" s="5"/>
      <c r="H174" s="5"/>
      <c r="I174" s="5" t="s">
        <v>25</v>
      </c>
      <c r="J174" s="5" t="s">
        <v>26</v>
      </c>
      <c r="K174" s="9" t="s">
        <v>312</v>
      </c>
      <c r="L174" s="23">
        <v>0</v>
      </c>
      <c r="M174" s="23">
        <v>387761665</v>
      </c>
      <c r="N174" s="23">
        <v>387761665</v>
      </c>
      <c r="O174" s="23">
        <v>0</v>
      </c>
      <c r="P174" s="23">
        <v>0</v>
      </c>
      <c r="Q174" s="23">
        <v>0</v>
      </c>
      <c r="R174" s="23">
        <v>0</v>
      </c>
      <c r="S174" s="23">
        <v>0</v>
      </c>
      <c r="T174" s="17">
        <v>0</v>
      </c>
      <c r="U174" s="23">
        <v>0</v>
      </c>
      <c r="V174" s="17">
        <v>0</v>
      </c>
      <c r="W174" s="23">
        <v>0</v>
      </c>
      <c r="X174" s="2"/>
      <c r="Y174" s="2"/>
      <c r="Z174" s="2"/>
      <c r="AA174" s="2"/>
      <c r="AB174" s="2"/>
    </row>
    <row r="175" spans="1:28" ht="22.5">
      <c r="A175" s="19" t="s">
        <v>281</v>
      </c>
      <c r="B175" s="20" t="s">
        <v>22</v>
      </c>
      <c r="C175" s="20" t="s">
        <v>87</v>
      </c>
      <c r="D175" s="20" t="s">
        <v>37</v>
      </c>
      <c r="E175" s="20" t="s">
        <v>23</v>
      </c>
      <c r="F175" s="20" t="s">
        <v>23</v>
      </c>
      <c r="G175" s="20" t="s">
        <v>24</v>
      </c>
      <c r="H175" s="20" t="s">
        <v>29</v>
      </c>
      <c r="I175" s="20" t="s">
        <v>25</v>
      </c>
      <c r="J175" s="20" t="s">
        <v>26</v>
      </c>
      <c r="K175" s="21" t="s">
        <v>282</v>
      </c>
      <c r="L175" s="22">
        <v>99577275</v>
      </c>
      <c r="M175" s="22">
        <v>0</v>
      </c>
      <c r="N175" s="22">
        <v>0</v>
      </c>
      <c r="O175" s="22">
        <v>99577275</v>
      </c>
      <c r="P175" s="22">
        <v>0</v>
      </c>
      <c r="Q175" s="22">
        <v>62838752</v>
      </c>
      <c r="R175" s="22">
        <v>36738523</v>
      </c>
      <c r="S175" s="22">
        <v>62838752</v>
      </c>
      <c r="T175" s="15">
        <f t="shared" si="14"/>
        <v>0.63105514787384975</v>
      </c>
      <c r="U175" s="22">
        <v>62838752</v>
      </c>
      <c r="V175" s="15">
        <f t="shared" si="15"/>
        <v>0.63105514787384975</v>
      </c>
      <c r="W175" s="22">
        <v>62838752</v>
      </c>
      <c r="X175" s="1"/>
      <c r="Y175" s="1"/>
      <c r="Z175" s="1"/>
      <c r="AA175" s="1"/>
      <c r="AB175" s="1"/>
    </row>
    <row r="176" spans="1:28" s="3" customFormat="1">
      <c r="A176" s="8" t="s">
        <v>313</v>
      </c>
      <c r="B176" s="5" t="s">
        <v>22</v>
      </c>
      <c r="C176" s="5" t="s">
        <v>87</v>
      </c>
      <c r="D176" s="5" t="s">
        <v>37</v>
      </c>
      <c r="E176" s="5" t="s">
        <v>23</v>
      </c>
      <c r="F176" s="5" t="s">
        <v>23</v>
      </c>
      <c r="G176" s="5"/>
      <c r="H176" s="5"/>
      <c r="I176" s="5" t="s">
        <v>25</v>
      </c>
      <c r="J176" s="5" t="s">
        <v>26</v>
      </c>
      <c r="K176" s="9" t="s">
        <v>314</v>
      </c>
      <c r="L176" s="23">
        <v>99577275</v>
      </c>
      <c r="M176" s="23">
        <v>0</v>
      </c>
      <c r="N176" s="23">
        <v>0</v>
      </c>
      <c r="O176" s="23">
        <v>99577275</v>
      </c>
      <c r="P176" s="23">
        <v>0</v>
      </c>
      <c r="Q176" s="23">
        <v>62838752</v>
      </c>
      <c r="R176" s="23">
        <v>36738523</v>
      </c>
      <c r="S176" s="23">
        <v>62838752</v>
      </c>
      <c r="T176" s="17">
        <f t="shared" si="14"/>
        <v>0.63105514787384975</v>
      </c>
      <c r="U176" s="23">
        <v>62838752</v>
      </c>
      <c r="V176" s="17">
        <f t="shared" si="15"/>
        <v>0.63105514787384975</v>
      </c>
      <c r="W176" s="23">
        <v>62838752</v>
      </c>
      <c r="X176" s="2"/>
      <c r="Y176" s="2"/>
      <c r="Z176" s="2"/>
      <c r="AA176" s="2"/>
      <c r="AB176" s="2"/>
    </row>
    <row r="177" spans="1:28" s="3" customFormat="1">
      <c r="A177" s="8" t="s">
        <v>315</v>
      </c>
      <c r="B177" s="5" t="s">
        <v>22</v>
      </c>
      <c r="C177" s="5" t="s">
        <v>87</v>
      </c>
      <c r="D177" s="5" t="s">
        <v>37</v>
      </c>
      <c r="E177" s="5" t="s">
        <v>29</v>
      </c>
      <c r="F177" s="5" t="s">
        <v>23</v>
      </c>
      <c r="G177" s="5"/>
      <c r="H177" s="5"/>
      <c r="I177" s="5" t="s">
        <v>25</v>
      </c>
      <c r="J177" s="5" t="s">
        <v>26</v>
      </c>
      <c r="K177" s="9" t="s">
        <v>316</v>
      </c>
      <c r="L177" s="23">
        <v>663480018</v>
      </c>
      <c r="M177" s="23">
        <v>0</v>
      </c>
      <c r="N177" s="23">
        <v>0</v>
      </c>
      <c r="O177" s="23">
        <v>663480018</v>
      </c>
      <c r="P177" s="23">
        <v>0</v>
      </c>
      <c r="Q177" s="23">
        <v>308733270</v>
      </c>
      <c r="R177" s="23">
        <v>354746748</v>
      </c>
      <c r="S177" s="23">
        <v>224075127</v>
      </c>
      <c r="T177" s="17">
        <f t="shared" si="14"/>
        <v>0.33772701652033776</v>
      </c>
      <c r="U177" s="23">
        <v>208102944</v>
      </c>
      <c r="V177" s="17">
        <f t="shared" si="15"/>
        <v>0.31365367208391193</v>
      </c>
      <c r="W177" s="23">
        <v>208102944</v>
      </c>
      <c r="X177" s="2"/>
      <c r="Y177" s="2"/>
      <c r="Z177" s="2"/>
      <c r="AA177" s="2"/>
      <c r="AB177" s="2"/>
    </row>
    <row r="178" spans="1:28" s="3" customFormat="1">
      <c r="A178" s="8" t="s">
        <v>317</v>
      </c>
      <c r="B178" s="5" t="s">
        <v>22</v>
      </c>
      <c r="C178" s="5" t="s">
        <v>87</v>
      </c>
      <c r="D178" s="5" t="s">
        <v>37</v>
      </c>
      <c r="E178" s="5" t="s">
        <v>29</v>
      </c>
      <c r="F178" s="5" t="s">
        <v>29</v>
      </c>
      <c r="G178" s="5"/>
      <c r="H178" s="5"/>
      <c r="I178" s="5" t="s">
        <v>25</v>
      </c>
      <c r="J178" s="5" t="s">
        <v>26</v>
      </c>
      <c r="K178" s="9" t="s">
        <v>318</v>
      </c>
      <c r="L178" s="23">
        <v>0</v>
      </c>
      <c r="M178" s="23">
        <v>2000000000</v>
      </c>
      <c r="N178" s="23">
        <v>0</v>
      </c>
      <c r="O178" s="23">
        <v>2000000000</v>
      </c>
      <c r="P178" s="23">
        <v>0</v>
      </c>
      <c r="Q178" s="23">
        <v>873104281</v>
      </c>
      <c r="R178" s="23">
        <v>1126895719</v>
      </c>
      <c r="S178" s="23">
        <v>817142949</v>
      </c>
      <c r="T178" s="17">
        <f t="shared" si="14"/>
        <v>0.40857147449999998</v>
      </c>
      <c r="U178" s="23">
        <v>729142949</v>
      </c>
      <c r="V178" s="17">
        <f t="shared" si="15"/>
        <v>0.36457147449999999</v>
      </c>
      <c r="W178" s="23">
        <v>729142949</v>
      </c>
      <c r="X178" s="2"/>
      <c r="Y178" s="2"/>
      <c r="Z178" s="2"/>
      <c r="AA178" s="2"/>
      <c r="AB178" s="2"/>
    </row>
    <row r="179" spans="1:28" s="3" customFormat="1">
      <c r="A179" s="8" t="s">
        <v>319</v>
      </c>
      <c r="B179" s="5" t="s">
        <v>22</v>
      </c>
      <c r="C179" s="5" t="s">
        <v>87</v>
      </c>
      <c r="D179" s="5" t="s">
        <v>37</v>
      </c>
      <c r="E179" s="5" t="s">
        <v>87</v>
      </c>
      <c r="F179" s="5" t="s">
        <v>320</v>
      </c>
      <c r="G179" s="5"/>
      <c r="H179" s="5"/>
      <c r="I179" s="5" t="s">
        <v>25</v>
      </c>
      <c r="J179" s="5" t="s">
        <v>26</v>
      </c>
      <c r="K179" s="9" t="s">
        <v>321</v>
      </c>
      <c r="L179" s="23">
        <v>7497345434</v>
      </c>
      <c r="M179" s="23">
        <v>0</v>
      </c>
      <c r="N179" s="23">
        <v>3000000000</v>
      </c>
      <c r="O179" s="23">
        <v>4497345434</v>
      </c>
      <c r="P179" s="23">
        <v>0</v>
      </c>
      <c r="Q179" s="23">
        <v>4380826130</v>
      </c>
      <c r="R179" s="23">
        <v>116519304</v>
      </c>
      <c r="S179" s="23">
        <v>4351154311</v>
      </c>
      <c r="T179" s="17">
        <f t="shared" si="14"/>
        <v>0.96749390831871773</v>
      </c>
      <c r="U179" s="23">
        <v>4059120768</v>
      </c>
      <c r="V179" s="17">
        <f t="shared" si="15"/>
        <v>0.9025592602500544</v>
      </c>
      <c r="W179" s="23">
        <v>4059120768</v>
      </c>
      <c r="X179" s="2"/>
      <c r="Y179" s="2"/>
      <c r="Z179" s="2"/>
      <c r="AA179" s="2"/>
      <c r="AB179" s="2"/>
    </row>
    <row r="180" spans="1:28">
      <c r="A180" s="19" t="s">
        <v>283</v>
      </c>
      <c r="B180" s="20" t="s">
        <v>22</v>
      </c>
      <c r="C180" s="20" t="s">
        <v>87</v>
      </c>
      <c r="D180" s="20" t="s">
        <v>107</v>
      </c>
      <c r="E180" s="20" t="s">
        <v>23</v>
      </c>
      <c r="F180" s="20" t="s">
        <v>23</v>
      </c>
      <c r="G180" s="20" t="s">
        <v>23</v>
      </c>
      <c r="H180" s="20"/>
      <c r="I180" s="20" t="s">
        <v>25</v>
      </c>
      <c r="J180" s="20" t="s">
        <v>26</v>
      </c>
      <c r="K180" s="21" t="s">
        <v>284</v>
      </c>
      <c r="L180" s="22">
        <v>1000000000</v>
      </c>
      <c r="M180" s="22">
        <v>5430017072</v>
      </c>
      <c r="N180" s="22">
        <v>3287970596</v>
      </c>
      <c r="O180" s="22">
        <v>3142046476</v>
      </c>
      <c r="P180" s="22">
        <v>0</v>
      </c>
      <c r="Q180" s="22">
        <v>3142046476</v>
      </c>
      <c r="R180" s="22">
        <v>0</v>
      </c>
      <c r="S180" s="22">
        <v>3141139723</v>
      </c>
      <c r="T180" s="15">
        <f t="shared" si="14"/>
        <v>0.99971141324390778</v>
      </c>
      <c r="U180" s="22">
        <v>3141139723</v>
      </c>
      <c r="V180" s="15">
        <f t="shared" si="15"/>
        <v>0.99971141324390778</v>
      </c>
      <c r="W180" s="22">
        <v>2512209800</v>
      </c>
      <c r="X180" s="1"/>
      <c r="Y180" s="1"/>
      <c r="Z180" s="1"/>
      <c r="AA180" s="1"/>
      <c r="AB180" s="1"/>
    </row>
    <row r="181" spans="1:28">
      <c r="A181" s="19" t="s">
        <v>285</v>
      </c>
      <c r="B181" s="20" t="s">
        <v>22</v>
      </c>
      <c r="C181" s="20" t="s">
        <v>87</v>
      </c>
      <c r="D181" s="20" t="s">
        <v>107</v>
      </c>
      <c r="E181" s="20" t="s">
        <v>23</v>
      </c>
      <c r="F181" s="20" t="s">
        <v>23</v>
      </c>
      <c r="G181" s="20" t="s">
        <v>29</v>
      </c>
      <c r="H181" s="20"/>
      <c r="I181" s="20" t="s">
        <v>25</v>
      </c>
      <c r="J181" s="20" t="s">
        <v>26</v>
      </c>
      <c r="K181" s="21" t="s">
        <v>286</v>
      </c>
      <c r="L181" s="22">
        <v>10000000000</v>
      </c>
      <c r="M181" s="22">
        <v>5287970596</v>
      </c>
      <c r="N181" s="22">
        <v>5430017072</v>
      </c>
      <c r="O181" s="22">
        <v>9857953524</v>
      </c>
      <c r="P181" s="22">
        <v>0</v>
      </c>
      <c r="Q181" s="22">
        <v>9689351189.5499992</v>
      </c>
      <c r="R181" s="22">
        <v>168602334.44999999</v>
      </c>
      <c r="S181" s="22">
        <v>9689351189.5499992</v>
      </c>
      <c r="T181" s="15">
        <f t="shared" si="14"/>
        <v>0.98289682193778616</v>
      </c>
      <c r="U181" s="22">
        <v>9632768858.5499992</v>
      </c>
      <c r="V181" s="15">
        <f t="shared" si="15"/>
        <v>0.97715705750673609</v>
      </c>
      <c r="W181" s="22">
        <v>8969699718.5499992</v>
      </c>
      <c r="X181" s="1"/>
      <c r="Y181" s="1"/>
      <c r="Z181" s="1"/>
      <c r="AA181" s="1"/>
      <c r="AB181" s="1"/>
    </row>
    <row r="182" spans="1:28" s="3" customFormat="1" ht="21">
      <c r="A182" s="8" t="s">
        <v>322</v>
      </c>
      <c r="B182" s="5" t="s">
        <v>22</v>
      </c>
      <c r="C182" s="5" t="s">
        <v>87</v>
      </c>
      <c r="D182" s="5" t="s">
        <v>107</v>
      </c>
      <c r="E182" s="5" t="s">
        <v>23</v>
      </c>
      <c r="F182" s="5" t="s">
        <v>23</v>
      </c>
      <c r="G182" s="5"/>
      <c r="H182" s="5"/>
      <c r="I182" s="5" t="s">
        <v>25</v>
      </c>
      <c r="J182" s="5" t="s">
        <v>26</v>
      </c>
      <c r="K182" s="9" t="s">
        <v>323</v>
      </c>
      <c r="L182" s="23">
        <v>10000000000</v>
      </c>
      <c r="M182" s="23">
        <v>3000000000</v>
      </c>
      <c r="N182" s="23">
        <v>0</v>
      </c>
      <c r="O182" s="23">
        <v>13000000000</v>
      </c>
      <c r="P182" s="23">
        <v>0</v>
      </c>
      <c r="Q182" s="23">
        <v>12831397665.549999</v>
      </c>
      <c r="R182" s="23">
        <v>168602334.44999999</v>
      </c>
      <c r="S182" s="23">
        <v>12830490912.549999</v>
      </c>
      <c r="T182" s="17">
        <f t="shared" si="14"/>
        <v>0.98696083942692303</v>
      </c>
      <c r="U182" s="23">
        <v>12773908581.549999</v>
      </c>
      <c r="V182" s="17">
        <f t="shared" si="15"/>
        <v>0.98260835242692302</v>
      </c>
      <c r="W182" s="23">
        <v>11481909518.549999</v>
      </c>
      <c r="X182" s="2"/>
      <c r="Y182" s="2"/>
      <c r="Z182" s="2"/>
      <c r="AA182" s="2"/>
      <c r="AB182" s="2"/>
    </row>
    <row r="183" spans="1:28" s="3" customFormat="1" ht="24.95" customHeight="1">
      <c r="A183" s="29" t="s">
        <v>398</v>
      </c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10">
        <f>SUM(L182,L179,L178,L177,L176,L174,L173,L172)</f>
        <v>22082337793</v>
      </c>
      <c r="M183" s="10">
        <f t="shared" ref="M183:W183" si="25">SUM(M182,M179,M178,M177,M176,M174,M173,M172)</f>
        <v>9387761665</v>
      </c>
      <c r="N183" s="10">
        <f t="shared" si="25"/>
        <v>7387761665</v>
      </c>
      <c r="O183" s="10">
        <f t="shared" si="25"/>
        <v>24082337793</v>
      </c>
      <c r="P183" s="10">
        <f t="shared" si="25"/>
        <v>0</v>
      </c>
      <c r="Q183" s="10">
        <f t="shared" si="25"/>
        <v>18456900098.549999</v>
      </c>
      <c r="R183" s="10">
        <f t="shared" si="25"/>
        <v>5625437694.4499998</v>
      </c>
      <c r="S183" s="10">
        <f t="shared" si="25"/>
        <v>18285702051.549999</v>
      </c>
      <c r="T183" s="18">
        <f t="shared" si="14"/>
        <v>0.75929929264861884</v>
      </c>
      <c r="U183" s="10">
        <f t="shared" si="25"/>
        <v>17833113994.549999</v>
      </c>
      <c r="V183" s="18">
        <f t="shared" si="15"/>
        <v>0.74050593209989524</v>
      </c>
      <c r="W183" s="10">
        <f t="shared" si="25"/>
        <v>16541114931.549999</v>
      </c>
      <c r="X183" s="2"/>
      <c r="Y183" s="2"/>
      <c r="Z183" s="2"/>
      <c r="AA183" s="2"/>
      <c r="AB183" s="2"/>
    </row>
    <row r="184" spans="1:28" s="3" customFormat="1" ht="24.95" customHeight="1">
      <c r="A184" s="29" t="s">
        <v>399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10">
        <f>SUM(L183,L171,L53)</f>
        <v>2848629548670</v>
      </c>
      <c r="M184" s="10">
        <f t="shared" ref="M184:W184" si="26">SUM(M183,M171,M53)</f>
        <v>97759040286</v>
      </c>
      <c r="N184" s="10">
        <f t="shared" si="26"/>
        <v>12072834665</v>
      </c>
      <c r="O184" s="10">
        <f t="shared" si="26"/>
        <v>2934315754291</v>
      </c>
      <c r="P184" s="10">
        <f t="shared" si="26"/>
        <v>0</v>
      </c>
      <c r="Q184" s="10">
        <f t="shared" si="26"/>
        <v>1732180821554.0801</v>
      </c>
      <c r="R184" s="10">
        <f t="shared" si="26"/>
        <v>1202134932736.9199</v>
      </c>
      <c r="S184" s="10">
        <f t="shared" si="26"/>
        <v>1714296516759.79</v>
      </c>
      <c r="T184" s="18">
        <f t="shared" si="14"/>
        <v>0.58422360110798799</v>
      </c>
      <c r="U184" s="10">
        <f t="shared" si="26"/>
        <v>1579057399578.78</v>
      </c>
      <c r="V184" s="18">
        <f t="shared" si="15"/>
        <v>0.53813479250474106</v>
      </c>
      <c r="W184" s="10">
        <f t="shared" si="26"/>
        <v>1566234886602.4099</v>
      </c>
      <c r="X184" s="2"/>
      <c r="Y184" s="2"/>
      <c r="Z184" s="2"/>
      <c r="AA184" s="2"/>
      <c r="AB184" s="2"/>
    </row>
    <row r="185" spans="1:28" ht="56.25">
      <c r="A185" s="19" t="s">
        <v>324</v>
      </c>
      <c r="B185" s="20" t="s">
        <v>325</v>
      </c>
      <c r="C185" s="20" t="s">
        <v>326</v>
      </c>
      <c r="D185" s="20" t="s">
        <v>327</v>
      </c>
      <c r="E185" s="20" t="s">
        <v>23</v>
      </c>
      <c r="F185" s="20"/>
      <c r="G185" s="20"/>
      <c r="H185" s="20"/>
      <c r="I185" s="20" t="s">
        <v>150</v>
      </c>
      <c r="J185" s="20" t="s">
        <v>26</v>
      </c>
      <c r="K185" s="21" t="s">
        <v>328</v>
      </c>
      <c r="L185" s="22">
        <v>6500000000</v>
      </c>
      <c r="M185" s="22">
        <v>0</v>
      </c>
      <c r="N185" s="22">
        <v>0</v>
      </c>
      <c r="O185" s="22">
        <v>6500000000</v>
      </c>
      <c r="P185" s="22">
        <v>6500000000</v>
      </c>
      <c r="Q185" s="22">
        <v>0</v>
      </c>
      <c r="R185" s="22">
        <v>0</v>
      </c>
      <c r="S185" s="22">
        <v>0</v>
      </c>
      <c r="T185" s="15">
        <f t="shared" si="14"/>
        <v>0</v>
      </c>
      <c r="U185" s="22">
        <v>0</v>
      </c>
      <c r="V185" s="15">
        <f t="shared" si="15"/>
        <v>0</v>
      </c>
      <c r="W185" s="22">
        <v>0</v>
      </c>
      <c r="X185" s="1"/>
      <c r="Y185" s="1"/>
      <c r="Z185" s="1"/>
      <c r="AA185" s="1"/>
      <c r="AB185" s="1"/>
    </row>
    <row r="186" spans="1:28" ht="56.25">
      <c r="A186" s="19" t="s">
        <v>324</v>
      </c>
      <c r="B186" s="20" t="s">
        <v>325</v>
      </c>
      <c r="C186" s="20" t="s">
        <v>326</v>
      </c>
      <c r="D186" s="20" t="s">
        <v>327</v>
      </c>
      <c r="E186" s="20" t="s">
        <v>23</v>
      </c>
      <c r="F186" s="20"/>
      <c r="G186" s="20"/>
      <c r="H186" s="20"/>
      <c r="I186" s="20" t="s">
        <v>59</v>
      </c>
      <c r="J186" s="20" t="s">
        <v>26</v>
      </c>
      <c r="K186" s="21" t="s">
        <v>328</v>
      </c>
      <c r="L186" s="22">
        <v>9978750000</v>
      </c>
      <c r="M186" s="22">
        <v>8900000000</v>
      </c>
      <c r="N186" s="22">
        <v>0</v>
      </c>
      <c r="O186" s="22">
        <v>18878750000</v>
      </c>
      <c r="P186" s="22">
        <v>0</v>
      </c>
      <c r="Q186" s="22">
        <v>9249735866</v>
      </c>
      <c r="R186" s="22">
        <v>9629014134</v>
      </c>
      <c r="S186" s="22">
        <v>6526780061</v>
      </c>
      <c r="T186" s="15">
        <f t="shared" si="14"/>
        <v>0.34572098581738725</v>
      </c>
      <c r="U186" s="22">
        <v>3281015031.98</v>
      </c>
      <c r="V186" s="15">
        <f t="shared" si="15"/>
        <v>0.1737940823401973</v>
      </c>
      <c r="W186" s="22">
        <v>41833532</v>
      </c>
      <c r="X186" s="1"/>
      <c r="Y186" s="1"/>
      <c r="Z186" s="1"/>
      <c r="AA186" s="1"/>
      <c r="AB186" s="1"/>
    </row>
    <row r="187" spans="1:28" ht="56.25">
      <c r="A187" s="19" t="s">
        <v>329</v>
      </c>
      <c r="B187" s="20" t="s">
        <v>325</v>
      </c>
      <c r="C187" s="20" t="s">
        <v>326</v>
      </c>
      <c r="D187" s="20" t="s">
        <v>327</v>
      </c>
      <c r="E187" s="20" t="s">
        <v>87</v>
      </c>
      <c r="F187" s="20"/>
      <c r="G187" s="20"/>
      <c r="H187" s="20"/>
      <c r="I187" s="20" t="s">
        <v>150</v>
      </c>
      <c r="J187" s="20" t="s">
        <v>26</v>
      </c>
      <c r="K187" s="21" t="s">
        <v>330</v>
      </c>
      <c r="L187" s="22">
        <v>1500000000</v>
      </c>
      <c r="M187" s="22">
        <v>0</v>
      </c>
      <c r="N187" s="22">
        <v>0</v>
      </c>
      <c r="O187" s="22">
        <v>1500000000</v>
      </c>
      <c r="P187" s="22">
        <v>0</v>
      </c>
      <c r="Q187" s="22">
        <v>1500000000</v>
      </c>
      <c r="R187" s="22">
        <v>0</v>
      </c>
      <c r="S187" s="22">
        <v>1500000000</v>
      </c>
      <c r="T187" s="15">
        <f t="shared" si="14"/>
        <v>1</v>
      </c>
      <c r="U187" s="22">
        <v>1500000000</v>
      </c>
      <c r="V187" s="15">
        <f t="shared" si="15"/>
        <v>1</v>
      </c>
      <c r="W187" s="22">
        <v>0</v>
      </c>
      <c r="X187" s="1"/>
      <c r="Y187" s="1"/>
      <c r="Z187" s="1"/>
      <c r="AA187" s="1"/>
      <c r="AB187" s="1"/>
    </row>
    <row r="188" spans="1:28" ht="56.25">
      <c r="A188" s="19" t="s">
        <v>329</v>
      </c>
      <c r="B188" s="20" t="s">
        <v>325</v>
      </c>
      <c r="C188" s="20" t="s">
        <v>326</v>
      </c>
      <c r="D188" s="20" t="s">
        <v>327</v>
      </c>
      <c r="E188" s="20" t="s">
        <v>87</v>
      </c>
      <c r="F188" s="20"/>
      <c r="G188" s="20"/>
      <c r="H188" s="20"/>
      <c r="I188" s="20" t="s">
        <v>59</v>
      </c>
      <c r="J188" s="20" t="s">
        <v>26</v>
      </c>
      <c r="K188" s="21" t="s">
        <v>330</v>
      </c>
      <c r="L188" s="22">
        <v>1056900000</v>
      </c>
      <c r="M188" s="22">
        <v>0</v>
      </c>
      <c r="N188" s="22">
        <v>0</v>
      </c>
      <c r="O188" s="22">
        <v>1056900000</v>
      </c>
      <c r="P188" s="22">
        <v>0</v>
      </c>
      <c r="Q188" s="22">
        <v>935279805</v>
      </c>
      <c r="R188" s="22">
        <v>121620195</v>
      </c>
      <c r="S188" s="22">
        <v>478319805</v>
      </c>
      <c r="T188" s="15">
        <f t="shared" si="14"/>
        <v>0.4525686488787965</v>
      </c>
      <c r="U188" s="22">
        <v>426127000</v>
      </c>
      <c r="V188" s="15">
        <f t="shared" si="15"/>
        <v>0.4031857318573186</v>
      </c>
      <c r="W188" s="22">
        <v>0</v>
      </c>
      <c r="X188" s="1"/>
      <c r="Y188" s="1"/>
      <c r="Z188" s="1"/>
      <c r="AA188" s="1"/>
      <c r="AB188" s="1"/>
    </row>
    <row r="189" spans="1:28" ht="67.5">
      <c r="A189" s="19" t="s">
        <v>331</v>
      </c>
      <c r="B189" s="20" t="s">
        <v>325</v>
      </c>
      <c r="C189" s="20" t="s">
        <v>326</v>
      </c>
      <c r="D189" s="20" t="s">
        <v>327</v>
      </c>
      <c r="E189" s="20" t="s">
        <v>32</v>
      </c>
      <c r="F189" s="20"/>
      <c r="G189" s="20"/>
      <c r="H189" s="20"/>
      <c r="I189" s="20" t="s">
        <v>59</v>
      </c>
      <c r="J189" s="20" t="s">
        <v>26</v>
      </c>
      <c r="K189" s="21" t="s">
        <v>332</v>
      </c>
      <c r="L189" s="22">
        <v>1020000000</v>
      </c>
      <c r="M189" s="22">
        <v>0</v>
      </c>
      <c r="N189" s="22">
        <v>0</v>
      </c>
      <c r="O189" s="22">
        <v>1020000000</v>
      </c>
      <c r="P189" s="22">
        <v>0</v>
      </c>
      <c r="Q189" s="22">
        <v>935683654.5</v>
      </c>
      <c r="R189" s="22">
        <v>84316345.5</v>
      </c>
      <c r="S189" s="22">
        <v>682940495.5</v>
      </c>
      <c r="T189" s="15">
        <f t="shared" si="14"/>
        <v>0.66954950539215685</v>
      </c>
      <c r="U189" s="22">
        <v>565190000</v>
      </c>
      <c r="V189" s="15">
        <f t="shared" si="15"/>
        <v>0.55410784313725492</v>
      </c>
      <c r="W189" s="22">
        <v>46980000</v>
      </c>
      <c r="X189" s="1"/>
      <c r="Y189" s="1"/>
      <c r="Z189" s="1"/>
      <c r="AA189" s="1"/>
      <c r="AB189" s="1"/>
    </row>
    <row r="190" spans="1:28" ht="67.5">
      <c r="A190" s="19" t="s">
        <v>333</v>
      </c>
      <c r="B190" s="20" t="s">
        <v>325</v>
      </c>
      <c r="C190" s="20" t="s">
        <v>326</v>
      </c>
      <c r="D190" s="20" t="s">
        <v>327</v>
      </c>
      <c r="E190" s="20" t="s">
        <v>37</v>
      </c>
      <c r="F190" s="20"/>
      <c r="G190" s="20"/>
      <c r="H190" s="20"/>
      <c r="I190" s="20" t="s">
        <v>150</v>
      </c>
      <c r="J190" s="20" t="s">
        <v>26</v>
      </c>
      <c r="K190" s="21" t="s">
        <v>334</v>
      </c>
      <c r="L190" s="22">
        <v>2094355000</v>
      </c>
      <c r="M190" s="22">
        <v>0</v>
      </c>
      <c r="N190" s="22">
        <v>0</v>
      </c>
      <c r="O190" s="22">
        <v>2094355000</v>
      </c>
      <c r="P190" s="22">
        <v>0</v>
      </c>
      <c r="Q190" s="22">
        <v>1904427563</v>
      </c>
      <c r="R190" s="22">
        <v>189927437</v>
      </c>
      <c r="S190" s="22">
        <v>635325949</v>
      </c>
      <c r="T190" s="15">
        <f t="shared" si="14"/>
        <v>0.30335160419317642</v>
      </c>
      <c r="U190" s="22">
        <v>49295000</v>
      </c>
      <c r="V190" s="15">
        <f t="shared" si="15"/>
        <v>2.3537079434957302E-2</v>
      </c>
      <c r="W190" s="22">
        <v>0</v>
      </c>
      <c r="X190" s="1"/>
      <c r="Y190" s="1"/>
      <c r="Z190" s="1"/>
      <c r="AA190" s="1"/>
      <c r="AB190" s="1"/>
    </row>
    <row r="191" spans="1:28" ht="56.25">
      <c r="A191" s="19" t="s">
        <v>335</v>
      </c>
      <c r="B191" s="20" t="s">
        <v>325</v>
      </c>
      <c r="C191" s="20" t="s">
        <v>326</v>
      </c>
      <c r="D191" s="20" t="s">
        <v>327</v>
      </c>
      <c r="E191" s="20" t="s">
        <v>42</v>
      </c>
      <c r="F191" s="20"/>
      <c r="G191" s="20"/>
      <c r="H191" s="20"/>
      <c r="I191" s="20" t="s">
        <v>150</v>
      </c>
      <c r="J191" s="20" t="s">
        <v>26</v>
      </c>
      <c r="K191" s="21" t="s">
        <v>336</v>
      </c>
      <c r="L191" s="22">
        <v>1373700000</v>
      </c>
      <c r="M191" s="22">
        <v>0</v>
      </c>
      <c r="N191" s="22">
        <v>950532000</v>
      </c>
      <c r="O191" s="22">
        <v>423168000</v>
      </c>
      <c r="P191" s="22">
        <v>0</v>
      </c>
      <c r="Q191" s="22">
        <v>423168000</v>
      </c>
      <c r="R191" s="22">
        <v>0</v>
      </c>
      <c r="S191" s="22">
        <v>168200000</v>
      </c>
      <c r="T191" s="15">
        <f t="shared" si="14"/>
        <v>0.39747807017543857</v>
      </c>
      <c r="U191" s="22">
        <v>0</v>
      </c>
      <c r="V191" s="15">
        <f t="shared" si="15"/>
        <v>0</v>
      </c>
      <c r="W191" s="22">
        <v>0</v>
      </c>
      <c r="X191" s="1"/>
      <c r="Y191" s="1"/>
      <c r="Z191" s="1"/>
      <c r="AA191" s="1"/>
      <c r="AB191" s="1"/>
    </row>
    <row r="192" spans="1:28" ht="56.25">
      <c r="A192" s="19" t="s">
        <v>337</v>
      </c>
      <c r="B192" s="20" t="s">
        <v>325</v>
      </c>
      <c r="C192" s="20" t="s">
        <v>326</v>
      </c>
      <c r="D192" s="20" t="s">
        <v>327</v>
      </c>
      <c r="E192" s="20" t="s">
        <v>116</v>
      </c>
      <c r="F192" s="20"/>
      <c r="G192" s="20"/>
      <c r="H192" s="20"/>
      <c r="I192" s="20" t="s">
        <v>150</v>
      </c>
      <c r="J192" s="20" t="s">
        <v>26</v>
      </c>
      <c r="K192" s="21" t="s">
        <v>338</v>
      </c>
      <c r="L192" s="22">
        <v>2577500000</v>
      </c>
      <c r="M192" s="22">
        <v>950532000</v>
      </c>
      <c r="N192" s="22">
        <v>0</v>
      </c>
      <c r="O192" s="22">
        <v>3528032000</v>
      </c>
      <c r="P192" s="22">
        <v>1335750000</v>
      </c>
      <c r="Q192" s="22">
        <v>0</v>
      </c>
      <c r="R192" s="22">
        <v>2192282000</v>
      </c>
      <c r="S192" s="22">
        <v>0</v>
      </c>
      <c r="T192" s="15">
        <f t="shared" si="14"/>
        <v>0</v>
      </c>
      <c r="U192" s="22">
        <v>0</v>
      </c>
      <c r="V192" s="15">
        <f t="shared" si="15"/>
        <v>0</v>
      </c>
      <c r="W192" s="22">
        <v>0</v>
      </c>
      <c r="X192" s="1"/>
      <c r="Y192" s="1"/>
      <c r="Z192" s="1"/>
      <c r="AA192" s="1"/>
      <c r="AB192" s="1"/>
    </row>
    <row r="193" spans="1:28" ht="56.25">
      <c r="A193" s="19" t="s">
        <v>339</v>
      </c>
      <c r="B193" s="20" t="s">
        <v>325</v>
      </c>
      <c r="C193" s="20" t="s">
        <v>340</v>
      </c>
      <c r="D193" s="20" t="s">
        <v>327</v>
      </c>
      <c r="E193" s="20" t="s">
        <v>23</v>
      </c>
      <c r="F193" s="20"/>
      <c r="G193" s="20"/>
      <c r="H193" s="20"/>
      <c r="I193" s="20" t="s">
        <v>150</v>
      </c>
      <c r="J193" s="20" t="s">
        <v>26</v>
      </c>
      <c r="K193" s="21" t="s">
        <v>341</v>
      </c>
      <c r="L193" s="22">
        <v>11474250000</v>
      </c>
      <c r="M193" s="22">
        <v>0</v>
      </c>
      <c r="N193" s="22">
        <v>0</v>
      </c>
      <c r="O193" s="22">
        <v>11474250000</v>
      </c>
      <c r="P193" s="22">
        <v>0</v>
      </c>
      <c r="Q193" s="22">
        <v>1945708172</v>
      </c>
      <c r="R193" s="22">
        <v>9528541828</v>
      </c>
      <c r="S193" s="22">
        <v>1945708171.3</v>
      </c>
      <c r="T193" s="15">
        <f t="shared" si="14"/>
        <v>0.16957170806806546</v>
      </c>
      <c r="U193" s="22">
        <v>1240237048</v>
      </c>
      <c r="V193" s="15">
        <f t="shared" si="15"/>
        <v>0.10808872457894851</v>
      </c>
      <c r="W193" s="22">
        <v>1240237048</v>
      </c>
      <c r="X193" s="1"/>
      <c r="Y193" s="1"/>
      <c r="Z193" s="1"/>
      <c r="AA193" s="1"/>
      <c r="AB193" s="1"/>
    </row>
    <row r="194" spans="1:28" ht="56.25">
      <c r="A194" s="19" t="s">
        <v>339</v>
      </c>
      <c r="B194" s="20" t="s">
        <v>325</v>
      </c>
      <c r="C194" s="20" t="s">
        <v>340</v>
      </c>
      <c r="D194" s="20" t="s">
        <v>327</v>
      </c>
      <c r="E194" s="20" t="s">
        <v>23</v>
      </c>
      <c r="F194" s="20"/>
      <c r="G194" s="20"/>
      <c r="H194" s="20"/>
      <c r="I194" s="20" t="s">
        <v>59</v>
      </c>
      <c r="J194" s="20" t="s">
        <v>26</v>
      </c>
      <c r="K194" s="21" t="s">
        <v>341</v>
      </c>
      <c r="L194" s="22">
        <v>47579400000</v>
      </c>
      <c r="M194" s="22">
        <v>0</v>
      </c>
      <c r="N194" s="22">
        <v>0</v>
      </c>
      <c r="O194" s="22">
        <v>47579400000</v>
      </c>
      <c r="P194" s="22">
        <v>0</v>
      </c>
      <c r="Q194" s="22">
        <v>41664572617</v>
      </c>
      <c r="R194" s="22">
        <v>5914827383</v>
      </c>
      <c r="S194" s="22">
        <v>40749500344.739998</v>
      </c>
      <c r="T194" s="15">
        <f t="shared" si="14"/>
        <v>0.8564525896656956</v>
      </c>
      <c r="U194" s="22">
        <v>14111708408</v>
      </c>
      <c r="V194" s="15">
        <f t="shared" si="15"/>
        <v>0.29659281974972362</v>
      </c>
      <c r="W194" s="22">
        <v>10467489274</v>
      </c>
      <c r="X194" s="1"/>
      <c r="Y194" s="1"/>
      <c r="Z194" s="1"/>
      <c r="AA194" s="1"/>
      <c r="AB194" s="1"/>
    </row>
    <row r="195" spans="1:28" ht="56.25">
      <c r="A195" s="19" t="s">
        <v>339</v>
      </c>
      <c r="B195" s="20" t="s">
        <v>325</v>
      </c>
      <c r="C195" s="20" t="s">
        <v>340</v>
      </c>
      <c r="D195" s="20" t="s">
        <v>327</v>
      </c>
      <c r="E195" s="20" t="s">
        <v>23</v>
      </c>
      <c r="F195" s="20"/>
      <c r="G195" s="20"/>
      <c r="H195" s="20"/>
      <c r="I195" s="20" t="s">
        <v>59</v>
      </c>
      <c r="J195" s="20" t="s">
        <v>93</v>
      </c>
      <c r="K195" s="21" t="s">
        <v>341</v>
      </c>
      <c r="L195" s="22">
        <v>21000000000</v>
      </c>
      <c r="M195" s="22">
        <v>0</v>
      </c>
      <c r="N195" s="22">
        <v>0</v>
      </c>
      <c r="O195" s="22">
        <v>21000000000</v>
      </c>
      <c r="P195" s="22">
        <v>0</v>
      </c>
      <c r="Q195" s="22">
        <v>0</v>
      </c>
      <c r="R195" s="22">
        <v>21000000000</v>
      </c>
      <c r="S195" s="22">
        <v>0</v>
      </c>
      <c r="T195" s="15">
        <f t="shared" si="14"/>
        <v>0</v>
      </c>
      <c r="U195" s="22">
        <v>0</v>
      </c>
      <c r="V195" s="15">
        <f t="shared" si="15"/>
        <v>0</v>
      </c>
      <c r="W195" s="22">
        <v>0</v>
      </c>
      <c r="X195" s="1"/>
      <c r="Y195" s="1"/>
      <c r="Z195" s="1"/>
      <c r="AA195" s="1"/>
      <c r="AB195" s="1"/>
    </row>
    <row r="196" spans="1:28" ht="67.5">
      <c r="A196" s="19" t="s">
        <v>342</v>
      </c>
      <c r="B196" s="20" t="s">
        <v>325</v>
      </c>
      <c r="C196" s="20" t="s">
        <v>340</v>
      </c>
      <c r="D196" s="20" t="s">
        <v>327</v>
      </c>
      <c r="E196" s="20" t="s">
        <v>87</v>
      </c>
      <c r="F196" s="20"/>
      <c r="G196" s="20"/>
      <c r="H196" s="20"/>
      <c r="I196" s="20" t="s">
        <v>150</v>
      </c>
      <c r="J196" s="20" t="s">
        <v>26</v>
      </c>
      <c r="K196" s="21" t="s">
        <v>343</v>
      </c>
      <c r="L196" s="22">
        <v>77400000</v>
      </c>
      <c r="M196" s="22">
        <v>0</v>
      </c>
      <c r="N196" s="22">
        <v>0</v>
      </c>
      <c r="O196" s="22">
        <v>77400000</v>
      </c>
      <c r="P196" s="22">
        <v>0</v>
      </c>
      <c r="Q196" s="22">
        <v>0</v>
      </c>
      <c r="R196" s="22">
        <v>77400000</v>
      </c>
      <c r="S196" s="22">
        <v>0</v>
      </c>
      <c r="T196" s="15">
        <f t="shared" si="14"/>
        <v>0</v>
      </c>
      <c r="U196" s="22">
        <v>0</v>
      </c>
      <c r="V196" s="15">
        <f t="shared" si="15"/>
        <v>0</v>
      </c>
      <c r="W196" s="22">
        <v>0</v>
      </c>
      <c r="X196" s="1"/>
      <c r="Y196" s="1"/>
      <c r="Z196" s="1"/>
      <c r="AA196" s="1"/>
      <c r="AB196" s="1"/>
    </row>
    <row r="197" spans="1:28" ht="45">
      <c r="A197" s="19" t="s">
        <v>344</v>
      </c>
      <c r="B197" s="20" t="s">
        <v>325</v>
      </c>
      <c r="C197" s="20" t="s">
        <v>340</v>
      </c>
      <c r="D197" s="20" t="s">
        <v>327</v>
      </c>
      <c r="E197" s="20" t="s">
        <v>107</v>
      </c>
      <c r="F197" s="20"/>
      <c r="G197" s="20"/>
      <c r="H197" s="20"/>
      <c r="I197" s="20" t="s">
        <v>150</v>
      </c>
      <c r="J197" s="20" t="s">
        <v>26</v>
      </c>
      <c r="K197" s="21" t="s">
        <v>345</v>
      </c>
      <c r="L197" s="22">
        <v>2225372555</v>
      </c>
      <c r="M197" s="22">
        <v>0</v>
      </c>
      <c r="N197" s="22">
        <v>0</v>
      </c>
      <c r="O197" s="22">
        <v>2225372555</v>
      </c>
      <c r="P197" s="22">
        <v>0</v>
      </c>
      <c r="Q197" s="22">
        <v>2225372555</v>
      </c>
      <c r="R197" s="22">
        <v>0</v>
      </c>
      <c r="S197" s="22">
        <v>2225372555</v>
      </c>
      <c r="T197" s="15">
        <f t="shared" si="14"/>
        <v>1</v>
      </c>
      <c r="U197" s="22">
        <v>2225372555</v>
      </c>
      <c r="V197" s="15">
        <f t="shared" si="15"/>
        <v>1</v>
      </c>
      <c r="W197" s="22">
        <v>2225372555</v>
      </c>
      <c r="X197" s="1"/>
      <c r="Y197" s="1"/>
      <c r="Z197" s="1"/>
      <c r="AA197" s="1"/>
      <c r="AB197" s="1"/>
    </row>
    <row r="198" spans="1:28" ht="45">
      <c r="A198" s="19" t="s">
        <v>344</v>
      </c>
      <c r="B198" s="20" t="s">
        <v>325</v>
      </c>
      <c r="C198" s="20" t="s">
        <v>340</v>
      </c>
      <c r="D198" s="20" t="s">
        <v>327</v>
      </c>
      <c r="E198" s="20" t="s">
        <v>107</v>
      </c>
      <c r="F198" s="20"/>
      <c r="G198" s="20"/>
      <c r="H198" s="20"/>
      <c r="I198" s="20" t="s">
        <v>59</v>
      </c>
      <c r="J198" s="20" t="s">
        <v>26</v>
      </c>
      <c r="K198" s="21" t="s">
        <v>345</v>
      </c>
      <c r="L198" s="22">
        <v>3681950000</v>
      </c>
      <c r="M198" s="22">
        <v>0</v>
      </c>
      <c r="N198" s="22">
        <v>0</v>
      </c>
      <c r="O198" s="22">
        <v>3681950000</v>
      </c>
      <c r="P198" s="22">
        <v>0</v>
      </c>
      <c r="Q198" s="22">
        <v>3681950000</v>
      </c>
      <c r="R198" s="22">
        <v>0</v>
      </c>
      <c r="S198" s="22">
        <v>3681950000</v>
      </c>
      <c r="T198" s="15">
        <f t="shared" si="14"/>
        <v>1</v>
      </c>
      <c r="U198" s="22">
        <v>3681950000</v>
      </c>
      <c r="V198" s="15">
        <f t="shared" si="15"/>
        <v>1</v>
      </c>
      <c r="W198" s="22">
        <v>3681950000</v>
      </c>
      <c r="X198" s="1"/>
      <c r="Y198" s="1"/>
      <c r="Z198" s="1"/>
      <c r="AA198" s="1"/>
      <c r="AB198" s="1"/>
    </row>
    <row r="199" spans="1:28" ht="78.75">
      <c r="A199" s="19" t="s">
        <v>346</v>
      </c>
      <c r="B199" s="20" t="s">
        <v>325</v>
      </c>
      <c r="C199" s="20" t="s">
        <v>340</v>
      </c>
      <c r="D199" s="20" t="s">
        <v>327</v>
      </c>
      <c r="E199" s="20" t="s">
        <v>42</v>
      </c>
      <c r="F199" s="20"/>
      <c r="G199" s="20"/>
      <c r="H199" s="20"/>
      <c r="I199" s="20" t="s">
        <v>150</v>
      </c>
      <c r="J199" s="20" t="s">
        <v>26</v>
      </c>
      <c r="K199" s="21" t="s">
        <v>347</v>
      </c>
      <c r="L199" s="22">
        <v>2913653255</v>
      </c>
      <c r="M199" s="22">
        <v>0</v>
      </c>
      <c r="N199" s="22">
        <v>0</v>
      </c>
      <c r="O199" s="22">
        <v>2913653255</v>
      </c>
      <c r="P199" s="22">
        <v>0</v>
      </c>
      <c r="Q199" s="22">
        <v>2584259056</v>
      </c>
      <c r="R199" s="22">
        <v>329394199</v>
      </c>
      <c r="S199" s="22">
        <v>2447309056</v>
      </c>
      <c r="T199" s="15">
        <f t="shared" ref="T199:T206" si="27">+S199/O199</f>
        <v>0.83994519656732458</v>
      </c>
      <c r="U199" s="22">
        <v>410670620</v>
      </c>
      <c r="V199" s="15">
        <f t="shared" ref="V199:V206" si="28">+U199/O199</f>
        <v>0.14094697757712421</v>
      </c>
      <c r="W199" s="22">
        <v>42400000</v>
      </c>
      <c r="X199" s="1"/>
      <c r="Y199" s="1"/>
      <c r="Z199" s="1"/>
      <c r="AA199" s="1"/>
      <c r="AB199" s="1"/>
    </row>
    <row r="200" spans="1:28" ht="78.75">
      <c r="A200" s="19" t="s">
        <v>346</v>
      </c>
      <c r="B200" s="20" t="s">
        <v>325</v>
      </c>
      <c r="C200" s="20" t="s">
        <v>340</v>
      </c>
      <c r="D200" s="20" t="s">
        <v>327</v>
      </c>
      <c r="E200" s="20" t="s">
        <v>42</v>
      </c>
      <c r="F200" s="20"/>
      <c r="G200" s="20"/>
      <c r="H200" s="20"/>
      <c r="I200" s="20" t="s">
        <v>59</v>
      </c>
      <c r="J200" s="20" t="s">
        <v>26</v>
      </c>
      <c r="K200" s="21" t="s">
        <v>347</v>
      </c>
      <c r="L200" s="22">
        <v>1000000000</v>
      </c>
      <c r="M200" s="22">
        <v>0</v>
      </c>
      <c r="N200" s="22">
        <v>0</v>
      </c>
      <c r="O200" s="22">
        <v>1000000000</v>
      </c>
      <c r="P200" s="22">
        <v>0</v>
      </c>
      <c r="Q200" s="22">
        <v>0</v>
      </c>
      <c r="R200" s="22">
        <v>1000000000</v>
      </c>
      <c r="S200" s="22">
        <v>0</v>
      </c>
      <c r="T200" s="15">
        <f t="shared" si="27"/>
        <v>0</v>
      </c>
      <c r="U200" s="22">
        <v>0</v>
      </c>
      <c r="V200" s="15">
        <f t="shared" si="28"/>
        <v>0</v>
      </c>
      <c r="W200" s="22">
        <v>0</v>
      </c>
      <c r="X200" s="1"/>
      <c r="Y200" s="1"/>
      <c r="Z200" s="1"/>
      <c r="AA200" s="1"/>
      <c r="AB200" s="1"/>
    </row>
    <row r="201" spans="1:28" ht="78.75">
      <c r="A201" s="19" t="s">
        <v>346</v>
      </c>
      <c r="B201" s="20" t="s">
        <v>325</v>
      </c>
      <c r="C201" s="20" t="s">
        <v>340</v>
      </c>
      <c r="D201" s="20" t="s">
        <v>327</v>
      </c>
      <c r="E201" s="20" t="s">
        <v>42</v>
      </c>
      <c r="F201" s="20"/>
      <c r="G201" s="20"/>
      <c r="H201" s="20"/>
      <c r="I201" s="20" t="s">
        <v>59</v>
      </c>
      <c r="J201" s="20" t="s">
        <v>93</v>
      </c>
      <c r="K201" s="21" t="s">
        <v>347</v>
      </c>
      <c r="L201" s="22">
        <v>1000000000</v>
      </c>
      <c r="M201" s="22">
        <v>0</v>
      </c>
      <c r="N201" s="22">
        <v>0</v>
      </c>
      <c r="O201" s="22">
        <v>1000000000</v>
      </c>
      <c r="P201" s="22">
        <v>0</v>
      </c>
      <c r="Q201" s="22">
        <v>0</v>
      </c>
      <c r="R201" s="22">
        <v>1000000000</v>
      </c>
      <c r="S201" s="22">
        <v>0</v>
      </c>
      <c r="T201" s="15">
        <f t="shared" si="27"/>
        <v>0</v>
      </c>
      <c r="U201" s="22">
        <v>0</v>
      </c>
      <c r="V201" s="15">
        <f t="shared" si="28"/>
        <v>0</v>
      </c>
      <c r="W201" s="22">
        <v>0</v>
      </c>
      <c r="X201" s="1"/>
      <c r="Y201" s="1"/>
      <c r="Z201" s="1"/>
      <c r="AA201" s="1"/>
      <c r="AB201" s="1"/>
    </row>
    <row r="202" spans="1:28" ht="56.25">
      <c r="A202" s="19" t="s">
        <v>348</v>
      </c>
      <c r="B202" s="20" t="s">
        <v>325</v>
      </c>
      <c r="C202" s="20" t="s">
        <v>340</v>
      </c>
      <c r="D202" s="20" t="s">
        <v>327</v>
      </c>
      <c r="E202" s="20" t="s">
        <v>116</v>
      </c>
      <c r="F202" s="20"/>
      <c r="G202" s="20"/>
      <c r="H202" s="20"/>
      <c r="I202" s="20" t="s">
        <v>150</v>
      </c>
      <c r="J202" s="20" t="s">
        <v>26</v>
      </c>
      <c r="K202" s="21" t="s">
        <v>349</v>
      </c>
      <c r="L202" s="22">
        <v>1000000000</v>
      </c>
      <c r="M202" s="22">
        <v>0</v>
      </c>
      <c r="N202" s="22">
        <v>0</v>
      </c>
      <c r="O202" s="22">
        <v>1000000000</v>
      </c>
      <c r="P202" s="22">
        <v>0</v>
      </c>
      <c r="Q202" s="22">
        <v>1000000000</v>
      </c>
      <c r="R202" s="22">
        <v>0</v>
      </c>
      <c r="S202" s="22">
        <v>1000000000</v>
      </c>
      <c r="T202" s="15">
        <f t="shared" si="27"/>
        <v>1</v>
      </c>
      <c r="U202" s="22">
        <v>975915866</v>
      </c>
      <c r="V202" s="15">
        <f t="shared" si="28"/>
        <v>0.97591586600000002</v>
      </c>
      <c r="W202" s="22">
        <v>0</v>
      </c>
      <c r="X202" s="1"/>
      <c r="Y202" s="1"/>
      <c r="Z202" s="1"/>
      <c r="AA202" s="1"/>
      <c r="AB202" s="1"/>
    </row>
    <row r="203" spans="1:28" ht="56.25">
      <c r="A203" s="19" t="s">
        <v>348</v>
      </c>
      <c r="B203" s="20" t="s">
        <v>325</v>
      </c>
      <c r="C203" s="20" t="s">
        <v>340</v>
      </c>
      <c r="D203" s="20" t="s">
        <v>327</v>
      </c>
      <c r="E203" s="20" t="s">
        <v>116</v>
      </c>
      <c r="F203" s="20"/>
      <c r="G203" s="20"/>
      <c r="H203" s="20"/>
      <c r="I203" s="20" t="s">
        <v>59</v>
      </c>
      <c r="J203" s="20" t="s">
        <v>26</v>
      </c>
      <c r="K203" s="21" t="s">
        <v>349</v>
      </c>
      <c r="L203" s="22">
        <v>5500000000</v>
      </c>
      <c r="M203" s="22">
        <v>8900000000</v>
      </c>
      <c r="N203" s="22">
        <v>0</v>
      </c>
      <c r="O203" s="22">
        <v>14400000000</v>
      </c>
      <c r="P203" s="22">
        <v>0</v>
      </c>
      <c r="Q203" s="22">
        <v>5066909379.1599998</v>
      </c>
      <c r="R203" s="22">
        <v>9333090620.8400002</v>
      </c>
      <c r="S203" s="22">
        <v>1924141571.6800001</v>
      </c>
      <c r="T203" s="15">
        <f t="shared" si="27"/>
        <v>0.13362094247777778</v>
      </c>
      <c r="U203" s="22">
        <v>104629491</v>
      </c>
      <c r="V203" s="15">
        <f t="shared" si="28"/>
        <v>7.2659368750000002E-3</v>
      </c>
      <c r="W203" s="22">
        <v>25552983</v>
      </c>
      <c r="X203" s="1"/>
      <c r="Y203" s="1"/>
      <c r="Z203" s="1"/>
      <c r="AA203" s="1"/>
      <c r="AB203" s="1"/>
    </row>
    <row r="204" spans="1:28" ht="56.25">
      <c r="A204" s="19" t="s">
        <v>348</v>
      </c>
      <c r="B204" s="20" t="s">
        <v>325</v>
      </c>
      <c r="C204" s="20" t="s">
        <v>340</v>
      </c>
      <c r="D204" s="20" t="s">
        <v>327</v>
      </c>
      <c r="E204" s="20" t="s">
        <v>116</v>
      </c>
      <c r="F204" s="20"/>
      <c r="G204" s="20"/>
      <c r="H204" s="20"/>
      <c r="I204" s="20" t="s">
        <v>59</v>
      </c>
      <c r="J204" s="20" t="s">
        <v>93</v>
      </c>
      <c r="K204" s="21" t="s">
        <v>349</v>
      </c>
      <c r="L204" s="22">
        <v>3000000000</v>
      </c>
      <c r="M204" s="22">
        <v>0</v>
      </c>
      <c r="N204" s="22">
        <v>0</v>
      </c>
      <c r="O204" s="22">
        <v>3000000000</v>
      </c>
      <c r="P204" s="22">
        <v>0</v>
      </c>
      <c r="Q204" s="22">
        <v>0</v>
      </c>
      <c r="R204" s="22">
        <v>3000000000</v>
      </c>
      <c r="S204" s="22">
        <v>0</v>
      </c>
      <c r="T204" s="15">
        <f t="shared" si="27"/>
        <v>0</v>
      </c>
      <c r="U204" s="22">
        <v>0</v>
      </c>
      <c r="V204" s="15">
        <f t="shared" si="28"/>
        <v>0</v>
      </c>
      <c r="W204" s="22">
        <v>0</v>
      </c>
      <c r="X204" s="1"/>
      <c r="Y204" s="1"/>
      <c r="Z204" s="1"/>
      <c r="AA204" s="1"/>
      <c r="AB204" s="1"/>
    </row>
    <row r="205" spans="1:28" ht="24.95" customHeight="1">
      <c r="A205" s="29" t="s">
        <v>400</v>
      </c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10">
        <f>SUM(L185:L204)</f>
        <v>126553230810</v>
      </c>
      <c r="M205" s="10">
        <f t="shared" ref="M205:W205" si="29">SUM(M185:M204)</f>
        <v>18750532000</v>
      </c>
      <c r="N205" s="10">
        <f t="shared" si="29"/>
        <v>950532000</v>
      </c>
      <c r="O205" s="10">
        <f t="shared" si="29"/>
        <v>144353230810</v>
      </c>
      <c r="P205" s="10">
        <f t="shared" si="29"/>
        <v>7835750000</v>
      </c>
      <c r="Q205" s="10">
        <f t="shared" si="29"/>
        <v>73117066667.660004</v>
      </c>
      <c r="R205" s="10">
        <f t="shared" si="29"/>
        <v>63400414142.339996</v>
      </c>
      <c r="S205" s="10">
        <f t="shared" si="29"/>
        <v>63965548009.219994</v>
      </c>
      <c r="T205" s="18">
        <f t="shared" si="27"/>
        <v>0.44311822915423665</v>
      </c>
      <c r="U205" s="10">
        <f t="shared" si="29"/>
        <v>28572111019.98</v>
      </c>
      <c r="V205" s="18">
        <f t="shared" si="28"/>
        <v>0.19793191229358117</v>
      </c>
      <c r="W205" s="10">
        <f t="shared" si="29"/>
        <v>17771815392</v>
      </c>
      <c r="X205" s="1"/>
      <c r="Y205" s="1"/>
      <c r="Z205" s="1"/>
      <c r="AA205" s="1"/>
      <c r="AB205" s="1"/>
    </row>
    <row r="206" spans="1:28" ht="24.95" customHeight="1">
      <c r="A206" s="29" t="s">
        <v>401</v>
      </c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10">
        <f>+L205+L184</f>
        <v>2975182779480</v>
      </c>
      <c r="M206" s="10">
        <f t="shared" ref="M206:W206" si="30">+M205+M184</f>
        <v>116509572286</v>
      </c>
      <c r="N206" s="10">
        <f t="shared" si="30"/>
        <v>13023366665</v>
      </c>
      <c r="O206" s="10">
        <f t="shared" si="30"/>
        <v>3078668985101</v>
      </c>
      <c r="P206" s="10">
        <f t="shared" si="30"/>
        <v>7835750000</v>
      </c>
      <c r="Q206" s="10">
        <f t="shared" si="30"/>
        <v>1805297888221.74</v>
      </c>
      <c r="R206" s="10">
        <f t="shared" si="30"/>
        <v>1265535346879.26</v>
      </c>
      <c r="S206" s="10">
        <f t="shared" si="30"/>
        <v>1778262064769.01</v>
      </c>
      <c r="T206" s="18">
        <f t="shared" si="27"/>
        <v>0.5776074249537001</v>
      </c>
      <c r="U206" s="10">
        <f t="shared" si="30"/>
        <v>1607629510598.76</v>
      </c>
      <c r="V206" s="18">
        <f t="shared" si="28"/>
        <v>0.52218329361771887</v>
      </c>
      <c r="W206" s="10">
        <f t="shared" si="30"/>
        <v>1584006701994.4099</v>
      </c>
      <c r="X206" s="1"/>
      <c r="Y206" s="1"/>
      <c r="Z206" s="1"/>
      <c r="AA206" s="1"/>
      <c r="AB206" s="1"/>
    </row>
    <row r="207" spans="1:28" s="26" customFormat="1" ht="22.5" customHeight="1">
      <c r="A207" s="27" t="s">
        <v>402</v>
      </c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11"/>
      <c r="M207" s="11"/>
      <c r="N207" s="11"/>
      <c r="O207" s="12"/>
      <c r="P207" s="13"/>
      <c r="Q207" s="13"/>
      <c r="R207" s="13"/>
      <c r="S207" s="13"/>
      <c r="T207" s="24"/>
      <c r="U207" s="13"/>
      <c r="V207" s="24"/>
      <c r="W207" s="13"/>
      <c r="X207" s="25"/>
      <c r="Y207" s="25"/>
      <c r="Z207" s="25"/>
    </row>
    <row r="213" s="30" customFormat="1" ht="13.5" customHeight="1"/>
    <row r="214" s="30" customFormat="1"/>
    <row r="215" s="30" customFormat="1"/>
    <row r="216" s="30" customFormat="1"/>
    <row r="217" s="30" customFormat="1"/>
    <row r="218" s="30" customFormat="1"/>
  </sheetData>
  <mergeCells count="10">
    <mergeCell ref="A207:K207"/>
    <mergeCell ref="A1:W1"/>
    <mergeCell ref="A2:W2"/>
    <mergeCell ref="A3:W3"/>
    <mergeCell ref="A53:K53"/>
    <mergeCell ref="A171:K171"/>
    <mergeCell ref="A183:K183"/>
    <mergeCell ref="A184:K184"/>
    <mergeCell ref="A205:K205"/>
    <mergeCell ref="A206:K206"/>
  </mergeCells>
  <printOptions horizontalCentered="1" verticalCentered="1"/>
  <pageMargins left="0" right="0" top="0.78740157480314965" bottom="0.78740157480314965" header="0.78740157480314965" footer="0.39370078740157483"/>
  <pageSetup paperSize="14" scale="70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 JULIO 2017</vt:lpstr>
      <vt:lpstr>'CONS JULIO 2017'!Área_de_impresión</vt:lpstr>
      <vt:lpstr>'CONS JULIO 2017'!Títulos_a_imprimir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2017-08-16T22:08:25Z</cp:lastPrinted>
  <dcterms:created xsi:type="dcterms:W3CDTF">2017-08-16T14:52:17Z</dcterms:created>
  <dcterms:modified xsi:type="dcterms:W3CDTF">2017-08-16T22:41:23Z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