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0" documentId="8_{36F49032-60CE-4490-8DA1-2C8432DB2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J40" i="2"/>
  <c r="J38" i="2"/>
  <c r="J39" i="2"/>
  <c r="I39" i="2"/>
  <c r="I38" i="2"/>
  <c r="I36" i="2" l="1"/>
  <c r="J36" i="2"/>
  <c r="I22" i="2"/>
  <c r="J22" i="2"/>
  <c r="I18" i="2"/>
  <c r="J18" i="2"/>
  <c r="I17" i="2"/>
  <c r="J17" i="2"/>
  <c r="I16" i="2"/>
  <c r="J16" i="2"/>
  <c r="I14" i="2"/>
  <c r="J14" i="2"/>
  <c r="I10" i="2"/>
  <c r="J10" i="2"/>
  <c r="I7" i="2"/>
  <c r="J7" i="2"/>
  <c r="I6" i="2"/>
  <c r="J6" i="2"/>
  <c r="I43" i="2" l="1"/>
  <c r="J43" i="2"/>
</calcChain>
</file>

<file path=xl/sharedStrings.xml><?xml version="1.0" encoding="utf-8"?>
<sst xmlns="http://schemas.openxmlformats.org/spreadsheetml/2006/main" count="108633" uniqueCount="107882">
  <si>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</si>
  <si>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</si>
  <si>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</si>
  <si>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</si>
  <si>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</si>
  <si>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</si>
  <si>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</si>
  <si>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</si>
  <si>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</si>
  <si>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</si>
  <si>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</si>
  <si>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</si>
  <si>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</si>
  <si>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</si>
  <si>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</si>
  <si>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</si>
  <si>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</si>
  <si>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</si>
  <si>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</si>
  <si>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</si>
  <si>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</si>
  <si>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</si>
  <si>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</si>
  <si>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</si>
  <si>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</si>
  <si>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</si>
  <si>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</si>
  <si>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</si>
  <si>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</si>
  <si>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</si>
  <si>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</si>
  <si>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</si>
  <si>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</si>
  <si>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</si>
  <si>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</si>
  <si>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</si>
  <si>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</si>
  <si>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</si>
  <si>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</si>
  <si>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</si>
  <si>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</si>
  <si>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</si>
  <si>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</si>
  <si>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</si>
  <si>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</si>
  <si>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</si>
  <si>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</si>
  <si>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</si>
  <si>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</si>
  <si>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</si>
  <si>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</si>
  <si>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</si>
  <si>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</si>
  <si>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</si>
  <si>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</si>
  <si>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</si>
  <si>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</si>
  <si>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</si>
  <si>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</si>
  <si>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</si>
  <si>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</si>
  <si>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</si>
  <si>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</si>
  <si>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</si>
  <si>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</si>
  <si>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</si>
  <si>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</si>
  <si>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</si>
  <si>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</si>
  <si>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</si>
  <si>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</si>
  <si>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</si>
  <si>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</si>
  <si>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</si>
  <si>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</si>
  <si>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</si>
  <si>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</si>
  <si>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</si>
  <si>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</si>
  <si>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</si>
  <si>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</si>
  <si>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</si>
  <si>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</si>
  <si>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</si>
  <si>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</si>
  <si>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</si>
  <si>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</si>
  <si>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</si>
  <si>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</si>
  <si>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</si>
  <si>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</si>
  <si>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</si>
  <si>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</si>
  <si>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</si>
  <si>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</si>
  <si>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</si>
  <si>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</si>
  <si>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</si>
  <si>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</si>
  <si>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</si>
  <si>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</si>
  <si>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</si>
  <si>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</si>
  <si>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</si>
  <si>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</si>
  <si>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</si>
  <si>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</si>
  <si>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</si>
  <si>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</si>
  <si>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</si>
  <si>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</si>
  <si>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</si>
  <si>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</si>
  <si>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</si>
  <si>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</si>
  <si>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</si>
  <si>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</si>
  <si>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</si>
  <si>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</si>
  <si>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</si>
  <si>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</si>
  <si>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</si>
  <si>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</si>
  <si>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</si>
  <si>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</si>
  <si>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</si>
  <si>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</si>
  <si>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</si>
  <si>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</si>
  <si>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</si>
  <si>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</si>
  <si>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</si>
  <si>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</si>
  <si>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</si>
  <si>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</si>
  <si>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</si>
  <si>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</si>
  <si>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</si>
  <si>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</si>
  <si>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</si>
  <si>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</si>
  <si>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</si>
  <si>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</si>
  <si>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</si>
  <si>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</si>
  <si>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</si>
  <si>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</si>
  <si>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</si>
  <si>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</si>
  <si>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</si>
  <si>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</si>
  <si>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</si>
  <si>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</si>
  <si>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</si>
  <si>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</si>
  <si>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</si>
  <si>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</si>
  <si>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</si>
  <si>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</si>
  <si>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</si>
  <si>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</si>
  <si>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</si>
  <si>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</si>
  <si>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</si>
  <si>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</si>
  <si>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</si>
  <si>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</si>
  <si>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</si>
  <si>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</si>
  <si>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</si>
  <si>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</si>
  <si>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</si>
  <si>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</si>
  <si>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</si>
  <si>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</si>
  <si>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</si>
  <si>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</si>
  <si>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</si>
  <si>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</si>
  <si>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</si>
  <si>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</si>
  <si>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</si>
  <si>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</si>
  <si>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</si>
  <si>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</si>
  <si>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</si>
  <si>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</si>
  <si>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</si>
  <si>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</si>
  <si>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</si>
  <si>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</si>
  <si>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</si>
  <si>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</si>
  <si>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</si>
  <si>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</si>
  <si>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</si>
  <si>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</si>
  <si>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</si>
  <si>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</si>
  <si>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</si>
  <si>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</si>
  <si>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</si>
  <si>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</si>
  <si>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</si>
  <si>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</si>
  <si>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</si>
  <si>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</si>
  <si>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</si>
  <si>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</si>
  <si>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</si>
  <si>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</si>
  <si>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</si>
  <si>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</si>
  <si>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</si>
  <si>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</si>
  <si>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</si>
  <si>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</si>
  <si>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</si>
  <si>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</si>
  <si>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</si>
  <si>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</si>
  <si>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</si>
  <si>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</si>
  <si>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</si>
  <si>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</si>
  <si>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</si>
  <si>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</si>
  <si>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</si>
  <si>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</si>
  <si>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</si>
  <si>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</si>
  <si>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</si>
  <si>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</si>
  <si>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</si>
  <si>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</si>
  <si>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</si>
  <si>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</si>
  <si>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</si>
  <si>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</si>
  <si>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</si>
  <si>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</si>
  <si>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</si>
  <si>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</si>
  <si>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</si>
  <si>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</si>
  <si>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</si>
  <si>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</si>
  <si>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</si>
  <si>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</si>
  <si>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</si>
  <si>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</si>
  <si>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</si>
  <si>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</si>
  <si>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</si>
  <si>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</si>
  <si>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</si>
  <si>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</si>
  <si>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</si>
  <si>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</si>
  <si>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</si>
  <si>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</si>
  <si>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</si>
  <si>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</si>
  <si>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</si>
  <si>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</si>
  <si>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</si>
  <si>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</si>
  <si>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</si>
  <si>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</si>
  <si>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</si>
  <si>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</si>
  <si>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</si>
  <si>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</si>
  <si>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</si>
  <si>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</si>
  <si>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</si>
  <si>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</si>
  <si>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</si>
  <si>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</si>
  <si>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</si>
  <si>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</si>
  <si>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</si>
  <si>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</si>
  <si>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</si>
  <si>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</si>
  <si>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</si>
  <si>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</si>
  <si>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</si>
  <si>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</si>
  <si>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</si>
  <si>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</si>
  <si>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</si>
  <si>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</si>
  <si>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</si>
  <si>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</si>
  <si>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</si>
  <si>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</si>
  <si>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</si>
  <si>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</si>
  <si>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</si>
  <si>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</si>
  <si>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</si>
  <si>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</si>
  <si>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</si>
  <si>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</si>
  <si>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</si>
  <si>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</si>
  <si>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</si>
  <si>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</si>
  <si>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</si>
  <si>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</si>
  <si>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</si>
  <si>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</si>
  <si>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</si>
  <si>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</si>
  <si>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</si>
  <si>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</si>
  <si>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</si>
  <si>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</si>
  <si>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</si>
  <si>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</si>
  <si>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</si>
  <si>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</si>
  <si>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</si>
  <si>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</si>
  <si>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</si>
  <si>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</si>
  <si>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</si>
  <si>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</si>
  <si>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</si>
  <si>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</si>
  <si>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</si>
  <si>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</si>
  <si>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</si>
  <si>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</si>
  <si>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</si>
  <si>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</si>
  <si>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</si>
  <si>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</si>
  <si>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</si>
  <si>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</si>
  <si>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</si>
  <si>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</si>
  <si>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</si>
  <si>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</si>
  <si>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</si>
  <si>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</si>
  <si>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</si>
  <si>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</si>
  <si>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</si>
  <si>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</si>
  <si>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</si>
  <si>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</si>
  <si>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</si>
  <si>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</si>
  <si>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</si>
  <si>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</si>
  <si>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</si>
  <si>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</si>
  <si>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</si>
  <si>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</si>
  <si>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</si>
  <si>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</si>
  <si>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</si>
  <si>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</si>
  <si>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</si>
  <si>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</si>
  <si>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</si>
  <si>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</si>
  <si>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</si>
  <si>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</si>
  <si>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</si>
  <si>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</si>
  <si>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</si>
  <si>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</si>
  <si>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</si>
  <si>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</si>
  <si>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</si>
  <si>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</si>
  <si>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</si>
  <si>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</si>
  <si>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</si>
  <si>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</si>
  <si>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</si>
  <si>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</si>
  <si>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</si>
  <si>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</si>
  <si>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</si>
  <si>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</si>
  <si>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</si>
  <si>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</si>
  <si>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</si>
  <si>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</si>
  <si>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</si>
  <si>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</si>
  <si>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</si>
  <si>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</si>
  <si>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</si>
  <si>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</si>
  <si>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</si>
  <si>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</si>
  <si>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</si>
  <si>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</si>
  <si>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</si>
  <si>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</si>
  <si>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</si>
  <si>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</si>
  <si>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</si>
  <si>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</si>
  <si>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</si>
  <si>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</si>
  <si>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</si>
  <si>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</si>
  <si>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</si>
  <si>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</si>
  <si>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</si>
  <si>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</si>
  <si>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</si>
  <si>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</si>
  <si>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</si>
  <si>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</si>
  <si>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</si>
  <si>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</si>
  <si>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</si>
  <si>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</si>
  <si>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</si>
  <si>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</si>
  <si>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</si>
  <si>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</si>
  <si>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</si>
  <si>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</si>
  <si>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</si>
  <si>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</si>
  <si>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</si>
  <si>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</si>
  <si>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</si>
  <si>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</si>
  <si>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</si>
  <si>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</si>
  <si>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</si>
  <si>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</si>
  <si>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</si>
  <si>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</si>
  <si>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</si>
  <si>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</si>
  <si>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</si>
  <si>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</si>
  <si>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</si>
  <si>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</si>
  <si>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</si>
  <si>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</si>
  <si>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</si>
  <si>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</si>
  <si>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</si>
  <si>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</si>
  <si>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</si>
  <si>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</si>
  <si>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</si>
  <si>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</si>
  <si>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</si>
  <si>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</si>
  <si>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</si>
  <si>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</si>
  <si>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</si>
  <si>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</si>
  <si>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</si>
  <si>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</si>
  <si>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</si>
  <si>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</si>
  <si>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</si>
  <si>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</si>
  <si>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</si>
  <si>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</si>
  <si>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</si>
  <si>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</si>
  <si>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</si>
  <si>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</si>
  <si>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</si>
  <si>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</si>
  <si>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</si>
  <si>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</si>
  <si>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</si>
  <si>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</si>
  <si>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</si>
  <si>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</si>
  <si>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</si>
  <si>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</si>
  <si>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</si>
  <si>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</si>
  <si>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</si>
  <si>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</si>
  <si>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</si>
  <si>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</si>
  <si>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</si>
  <si>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</si>
  <si>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</si>
  <si>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</si>
  <si>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</si>
  <si>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</si>
  <si>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</si>
  <si>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</si>
  <si>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</si>
  <si>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</si>
  <si>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</si>
  <si>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</si>
  <si>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</si>
  <si>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</si>
  <si>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</si>
  <si>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</si>
  <si>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</si>
  <si>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</si>
  <si>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</si>
  <si>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</si>
  <si>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</si>
  <si>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</si>
  <si>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</si>
  <si>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</si>
  <si>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</si>
  <si>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</si>
  <si>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</si>
  <si>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</si>
  <si>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</si>
  <si>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</si>
  <si>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</si>
  <si>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</si>
  <si>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</si>
  <si>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</si>
  <si>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</si>
  <si>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</si>
  <si>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</si>
  <si>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</si>
  <si>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</si>
  <si>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</si>
  <si>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</si>
  <si>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</si>
  <si>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</si>
  <si>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</si>
  <si>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</si>
  <si>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</si>
  <si>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</si>
  <si>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</si>
  <si>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</si>
  <si>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</si>
  <si>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</si>
  <si>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</si>
  <si>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</si>
  <si>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</si>
  <si>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</si>
  <si>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</si>
  <si>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</si>
  <si>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</si>
  <si>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</si>
  <si>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</si>
  <si>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</si>
  <si>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</si>
  <si>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</si>
  <si>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</si>
  <si>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</si>
  <si>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</si>
  <si>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</si>
  <si>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</si>
  <si>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</si>
  <si>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</si>
  <si>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</si>
  <si>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</si>
  <si>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</si>
  <si>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</si>
  <si>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</si>
  <si>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</si>
  <si>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</si>
  <si>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</si>
  <si>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</si>
  <si>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</si>
  <si>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</si>
  <si>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</si>
  <si>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</si>
  <si>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</si>
  <si>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</si>
  <si>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</si>
  <si>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</si>
  <si>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</si>
  <si>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</si>
  <si>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</si>
  <si>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</si>
  <si>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</si>
  <si>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</si>
  <si>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</si>
  <si>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</si>
  <si>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</si>
  <si>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</si>
  <si>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</si>
  <si>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</si>
  <si>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</si>
  <si>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</si>
  <si>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</si>
  <si>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</si>
  <si>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</si>
  <si>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</si>
  <si>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</si>
  <si>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</si>
  <si>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</si>
  <si>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</si>
  <si>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</si>
  <si>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</si>
  <si>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</si>
  <si>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</si>
  <si>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</si>
  <si>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</si>
  <si>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</si>
  <si>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</si>
  <si>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</si>
  <si>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</si>
  <si>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</si>
  <si>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</si>
  <si>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</si>
  <si>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</si>
  <si>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</si>
  <si>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</si>
  <si>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</si>
  <si>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</si>
  <si>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</si>
  <si>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</si>
  <si>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</si>
  <si>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</si>
  <si>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</si>
  <si>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</si>
  <si>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</si>
  <si>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</si>
  <si>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</si>
  <si>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</si>
  <si>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</si>
  <si>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</si>
  <si>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</si>
  <si>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</si>
  <si>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</si>
  <si>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</si>
  <si>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</si>
  <si>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</si>
  <si>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</si>
  <si>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</si>
  <si>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</si>
  <si>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</si>
  <si>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</si>
  <si>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</si>
  <si>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</si>
  <si>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</si>
  <si>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</si>
  <si>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</si>
  <si>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</si>
  <si>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</si>
  <si>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</si>
  <si>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</si>
  <si>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</si>
  <si>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</si>
  <si>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</si>
  <si>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</si>
  <si>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</si>
  <si>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</si>
  <si>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</si>
  <si>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</si>
  <si>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</si>
  <si>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</si>
  <si>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</si>
  <si>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</si>
  <si>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</si>
  <si>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</si>
  <si>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</si>
  <si>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</si>
  <si>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</si>
  <si>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</si>
  <si>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</si>
  <si>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</si>
  <si>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</si>
  <si>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</si>
  <si>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</si>
  <si>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</si>
  <si>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</si>
  <si>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</si>
  <si>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</si>
  <si>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</si>
  <si>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</si>
  <si>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</si>
  <si>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</si>
  <si>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</si>
  <si>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</si>
  <si>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</si>
  <si>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</si>
  <si>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</si>
  <si>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</si>
  <si>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</si>
  <si>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</si>
  <si>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</si>
  <si>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</si>
  <si>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</si>
  <si>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</si>
  <si>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</si>
  <si>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</si>
  <si>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</si>
  <si>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</si>
  <si>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</si>
  <si>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</si>
  <si>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</si>
  <si>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</si>
  <si>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</si>
  <si>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</si>
  <si>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</si>
  <si>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</si>
  <si>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</si>
  <si>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</si>
  <si>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</si>
  <si>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</si>
  <si>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</si>
  <si>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</si>
  <si>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</si>
  <si>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</si>
  <si>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</si>
  <si>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</si>
  <si>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</si>
  <si>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</si>
  <si>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</si>
  <si>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</si>
  <si>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</si>
  <si>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</si>
  <si>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</si>
  <si>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</si>
  <si>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</si>
  <si>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</si>
  <si>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</si>
  <si>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</si>
  <si>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</si>
  <si>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</si>
  <si>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</si>
  <si>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</si>
  <si>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</si>
  <si>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</si>
  <si>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</si>
  <si>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</si>
  <si>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</si>
  <si>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</si>
  <si>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</si>
  <si>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</si>
  <si>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</si>
  <si>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</si>
  <si>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</si>
  <si>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</si>
  <si>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</si>
  <si>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</si>
  <si>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</si>
  <si>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</si>
  <si>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</si>
  <si>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</si>
  <si>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</si>
  <si>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</si>
  <si>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</si>
  <si>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</si>
  <si>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</si>
  <si>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</si>
  <si>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</si>
  <si>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</si>
  <si>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</si>
  <si>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</si>
  <si>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</si>
  <si>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</si>
  <si>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</si>
  <si>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</si>
  <si>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</si>
  <si>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</si>
  <si>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</si>
  <si>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</si>
  <si>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</si>
  <si>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</si>
  <si>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</si>
  <si>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</si>
  <si>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</si>
  <si>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</si>
  <si>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</si>
  <si>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</si>
  <si>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</si>
  <si>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</si>
  <si>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</si>
  <si>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</si>
  <si>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</si>
  <si>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</si>
  <si>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</si>
  <si>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</si>
  <si>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</si>
  <si>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</si>
  <si>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</si>
  <si>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</si>
  <si>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</si>
  <si>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</si>
  <si>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</si>
  <si>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</si>
  <si>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</si>
  <si>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</si>
  <si>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</si>
  <si>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</si>
  <si>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</si>
  <si>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</si>
  <si>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</si>
  <si>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</si>
  <si>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</si>
  <si>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</si>
  <si>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</si>
  <si>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</si>
  <si>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</si>
  <si>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</si>
  <si>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</si>
  <si>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</si>
  <si>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</si>
  <si>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</si>
  <si>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</si>
  <si>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</si>
  <si>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</si>
  <si>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</si>
  <si>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</si>
  <si>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</si>
  <si>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</si>
  <si>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</si>
  <si>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</si>
  <si>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</si>
  <si>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</si>
  <si>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</si>
  <si>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</si>
  <si>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</si>
  <si>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</si>
  <si>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</si>
  <si>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</si>
  <si>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</si>
  <si>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</si>
  <si>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</si>
  <si>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</si>
  <si>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</si>
  <si>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</si>
  <si>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</si>
  <si>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</si>
  <si>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</si>
  <si>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</si>
  <si>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</si>
  <si>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</si>
  <si>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</si>
  <si>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</si>
  <si>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</si>
  <si>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</si>
  <si>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</si>
  <si>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</si>
  <si>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</si>
  <si>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</si>
  <si>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</si>
  <si>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</si>
  <si>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</si>
  <si>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</si>
  <si>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</si>
  <si>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</si>
  <si>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</si>
  <si>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</si>
  <si>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</si>
  <si>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</si>
  <si>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</si>
  <si>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</si>
  <si>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</si>
  <si>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</si>
  <si>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</si>
  <si>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</si>
  <si>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</si>
  <si>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</si>
  <si>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</si>
  <si>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</si>
  <si>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</si>
  <si>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</si>
  <si>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</si>
  <si>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</si>
  <si>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</si>
  <si>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</si>
  <si>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</si>
  <si>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</si>
  <si>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</si>
  <si>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</si>
  <si>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</si>
  <si>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</si>
  <si>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</si>
  <si>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</si>
  <si>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</si>
  <si>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</si>
  <si>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</si>
  <si>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</si>
  <si>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</si>
  <si>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</si>
  <si>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</si>
  <si>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</si>
  <si>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</si>
  <si>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</si>
  <si>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</si>
  <si>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</si>
  <si>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</si>
  <si>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</si>
  <si>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</si>
  <si>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</si>
  <si>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</si>
  <si>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</si>
  <si>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</si>
  <si>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</si>
  <si>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</si>
  <si>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</si>
  <si>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</si>
  <si>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</si>
  <si>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</si>
  <si>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</si>
  <si>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</si>
  <si>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</si>
  <si>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</si>
  <si>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</si>
  <si>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</si>
  <si>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</si>
  <si>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</si>
  <si>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</si>
  <si>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</si>
  <si>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</si>
  <si>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</si>
  <si>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</si>
  <si>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</si>
  <si>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</si>
  <si>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</si>
  <si>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</si>
  <si>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</si>
  <si>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</si>
  <si>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</si>
  <si>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</si>
  <si>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</si>
  <si>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</si>
  <si>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</si>
  <si>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</si>
  <si>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</si>
  <si>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</si>
  <si>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</si>
  <si>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</si>
  <si>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</si>
  <si>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</si>
  <si>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</si>
  <si>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</si>
  <si>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</si>
  <si>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</si>
  <si>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</si>
  <si>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</si>
  <si>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</si>
  <si>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</si>
  <si>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</si>
  <si>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</si>
  <si>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</si>
  <si>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</si>
  <si>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</si>
  <si>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</si>
  <si>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</si>
  <si>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</si>
  <si>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</si>
  <si>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</si>
  <si>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</si>
  <si>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</si>
  <si>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</si>
  <si>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</si>
  <si>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</si>
  <si>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</si>
  <si>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</si>
  <si>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</si>
  <si>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</si>
  <si>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</si>
  <si>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</si>
  <si>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</si>
  <si>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</si>
  <si>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</si>
  <si>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</si>
  <si>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</si>
  <si>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</si>
  <si>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</si>
  <si>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</si>
  <si>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</si>
  <si>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</si>
  <si>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</si>
  <si>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</si>
  <si>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</si>
  <si>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</si>
  <si>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</si>
  <si>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</si>
  <si>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</si>
  <si>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</si>
  <si>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</si>
  <si>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</si>
  <si>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</si>
  <si>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</si>
  <si>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</si>
  <si>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</si>
  <si>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</si>
  <si>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</si>
  <si>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</si>
  <si>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</si>
  <si>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</si>
  <si>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</si>
  <si>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</si>
  <si>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</si>
  <si>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</si>
  <si>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</si>
  <si>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</si>
  <si>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</si>
  <si>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</si>
  <si>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</si>
  <si>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</si>
  <si>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</si>
  <si>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</si>
  <si>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</si>
  <si>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</si>
  <si>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</si>
  <si>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</si>
  <si>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</si>
  <si>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</si>
  <si>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</si>
  <si>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</si>
  <si>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</si>
  <si>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</si>
  <si>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</si>
  <si>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</si>
  <si>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</si>
  <si>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</si>
  <si>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</si>
  <si>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</si>
  <si>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</si>
  <si>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</si>
  <si>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</si>
  <si>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</si>
  <si>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</si>
  <si>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</si>
  <si>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</si>
  <si>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</si>
  <si>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</si>
  <si>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</si>
  <si>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</si>
  <si>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</si>
  <si>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</si>
  <si>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</si>
  <si>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</si>
  <si>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</si>
  <si>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</si>
  <si>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</si>
  <si>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</si>
  <si>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</si>
  <si>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</si>
  <si>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</si>
  <si>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</si>
  <si>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</si>
  <si>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</si>
  <si>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</si>
  <si>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</si>
  <si>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</si>
  <si>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</si>
  <si>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</si>
  <si>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</si>
  <si>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</si>
  <si>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</si>
  <si>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</si>
  <si>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</si>
  <si>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</si>
  <si>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</si>
  <si>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</si>
  <si>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</si>
  <si>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</si>
  <si>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</si>
  <si>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</si>
  <si>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</si>
  <si>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</si>
  <si>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</si>
  <si>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</si>
  <si>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</si>
  <si>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</si>
  <si>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</si>
  <si>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</si>
  <si>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</si>
  <si>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</si>
  <si>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</si>
  <si>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</si>
  <si>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</si>
  <si>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</si>
  <si>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</si>
  <si>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</si>
  <si>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</si>
  <si>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</si>
  <si>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</si>
  <si>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</si>
  <si>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</si>
  <si>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</si>
  <si>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</si>
  <si>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</si>
  <si>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</si>
  <si>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</si>
  <si>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</si>
  <si>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</si>
  <si>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</si>
  <si>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</si>
  <si>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</si>
  <si>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</si>
  <si>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</si>
  <si>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</si>
  <si>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</si>
  <si>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</si>
  <si>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</si>
  <si>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</si>
  <si>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</si>
  <si>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</si>
  <si>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</si>
  <si>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</si>
  <si>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</si>
  <si>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</si>
  <si>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</si>
  <si>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</si>
  <si>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</si>
  <si>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</si>
  <si>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</si>
  <si>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</si>
  <si>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</si>
  <si>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</si>
  <si>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</si>
  <si>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</si>
  <si>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</si>
  <si>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</si>
  <si>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</si>
  <si>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</si>
  <si>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</si>
  <si>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</si>
  <si>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</si>
  <si>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</si>
  <si>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</si>
  <si>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</si>
  <si>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</si>
  <si>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</si>
  <si>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</si>
  <si>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</si>
  <si>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</si>
  <si>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</si>
  <si>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</si>
  <si>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</si>
  <si>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</si>
  <si>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</si>
  <si>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</si>
  <si>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</si>
  <si>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</si>
  <si>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</si>
  <si>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</si>
  <si>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</si>
  <si>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</si>
  <si>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</si>
  <si>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</si>
  <si>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</si>
  <si>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</si>
  <si>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</si>
  <si>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</si>
  <si>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</si>
  <si>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</si>
  <si>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</si>
  <si>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</si>
  <si>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</si>
  <si>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</si>
  <si>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</si>
  <si>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</si>
  <si>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</si>
  <si>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</si>
  <si>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</si>
  <si>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</si>
  <si>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</si>
  <si>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</si>
  <si>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</si>
  <si>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</si>
  <si>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</si>
  <si>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</si>
  <si>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</si>
  <si>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</si>
  <si>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</si>
  <si>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</si>
  <si>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</si>
  <si>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</si>
  <si>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</si>
  <si>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</si>
  <si>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</si>
  <si>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</si>
  <si>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</si>
  <si>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</si>
  <si>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</si>
  <si>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</si>
  <si>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</si>
  <si>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</si>
  <si>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</si>
  <si>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</si>
  <si>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</si>
  <si>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</si>
  <si>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</si>
  <si>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</si>
  <si>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</si>
  <si>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</si>
  <si>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</si>
  <si>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</si>
  <si>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</si>
  <si>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</si>
  <si>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</si>
  <si>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</si>
  <si>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</si>
  <si>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</si>
  <si>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</si>
  <si>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</si>
  <si>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</si>
  <si>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</si>
  <si>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</si>
  <si>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</si>
  <si>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</si>
  <si>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</si>
  <si>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</si>
  <si>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</si>
  <si>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</si>
  <si>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</si>
  <si>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</si>
  <si>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</si>
  <si>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</si>
  <si>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</si>
  <si>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</si>
  <si>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</si>
  <si>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</si>
  <si>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</si>
  <si>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</si>
  <si>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</si>
  <si>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</si>
  <si>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</si>
  <si>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</si>
  <si>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</si>
  <si>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</si>
  <si>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</si>
  <si>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</si>
  <si>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</si>
  <si>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</si>
  <si>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</si>
  <si>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</si>
  <si>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</si>
  <si>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</si>
  <si>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</si>
  <si>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</si>
  <si>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</si>
  <si>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</si>
  <si>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</si>
  <si>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</si>
  <si>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</si>
  <si>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</si>
  <si>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</si>
  <si>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</si>
  <si>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</si>
  <si>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</si>
  <si>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</si>
  <si>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</si>
  <si>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</si>
  <si>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</si>
  <si>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</si>
  <si>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</si>
  <si>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</si>
  <si>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</si>
  <si>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</si>
  <si>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</si>
  <si>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</si>
  <si>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</si>
  <si>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</si>
  <si>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</si>
  <si>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</si>
  <si>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</si>
  <si>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</si>
  <si>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</si>
  <si>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</si>
  <si>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</si>
  <si>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</si>
  <si>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</si>
  <si>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</si>
  <si>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</si>
  <si>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</si>
  <si>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</si>
  <si>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</si>
  <si>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</si>
  <si>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</si>
  <si>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</si>
  <si>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</si>
  <si>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</si>
  <si>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</si>
  <si>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</si>
  <si>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</si>
  <si>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</si>
  <si>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</si>
  <si>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</si>
  <si>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</si>
  <si>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</si>
  <si>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</si>
  <si>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</si>
  <si>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</si>
  <si>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</si>
  <si>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</si>
  <si>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</si>
  <si>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</si>
  <si>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</si>
  <si>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</si>
  <si>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</si>
  <si>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</si>
  <si>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</si>
  <si>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</si>
  <si>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</si>
  <si>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</si>
  <si>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</si>
  <si>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</si>
  <si>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</si>
  <si>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</si>
  <si>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</si>
  <si>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</si>
  <si>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</si>
  <si>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</si>
  <si>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</si>
  <si>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</si>
  <si>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</si>
  <si>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</si>
  <si>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</si>
  <si>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</si>
  <si>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</si>
  <si>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</si>
  <si>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</si>
  <si>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</si>
  <si>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</si>
  <si>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</si>
  <si>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</si>
  <si>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</si>
  <si>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</si>
  <si>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</si>
  <si>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</si>
  <si>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</si>
  <si>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</si>
  <si>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</si>
  <si>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</si>
  <si>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</si>
  <si>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</si>
  <si>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</si>
  <si>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</si>
  <si>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</si>
  <si>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</si>
  <si>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</si>
  <si>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</si>
  <si>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</si>
  <si>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</si>
  <si>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</si>
  <si>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</si>
  <si>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</si>
  <si>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</si>
  <si>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</si>
  <si>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</si>
  <si>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</si>
  <si>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</si>
  <si>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</si>
  <si>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</si>
  <si>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</si>
  <si>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</si>
  <si>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</si>
  <si>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</si>
  <si>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</si>
  <si>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</si>
  <si>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</si>
  <si>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</si>
  <si>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</si>
  <si>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</si>
  <si>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</si>
  <si>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</si>
  <si>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</si>
  <si>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</si>
  <si>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</si>
  <si>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</si>
  <si>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</si>
  <si>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</si>
  <si>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</si>
  <si>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</si>
  <si>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</si>
  <si>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</si>
  <si>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</si>
  <si>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</si>
  <si>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</si>
  <si>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</si>
  <si>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</si>
  <si>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</si>
  <si>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</si>
  <si>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</si>
  <si>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</si>
  <si>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</si>
  <si>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</si>
  <si>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</si>
  <si>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</si>
  <si>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</si>
  <si>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</si>
  <si>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</si>
  <si>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</si>
  <si>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</si>
  <si>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</si>
  <si>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</si>
  <si>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</si>
  <si>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</si>
  <si>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</si>
  <si>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</si>
  <si>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</si>
  <si>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</si>
  <si>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</si>
  <si>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</si>
  <si>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</si>
  <si>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</si>
  <si>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</si>
  <si>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</si>
  <si>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</si>
  <si>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</si>
  <si>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</si>
  <si>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</si>
  <si>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</si>
  <si>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</si>
  <si>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</si>
  <si>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</si>
  <si>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</si>
  <si>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</si>
  <si>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</si>
  <si>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</si>
  <si>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</si>
  <si>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</si>
  <si>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</si>
  <si>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</si>
  <si>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</si>
  <si>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</si>
  <si>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</si>
  <si>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</si>
  <si>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</si>
  <si>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</si>
  <si>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</si>
  <si>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</si>
  <si>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</si>
  <si>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</si>
  <si>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</si>
  <si>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</si>
  <si>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</si>
  <si>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</si>
  <si>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</si>
  <si>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</si>
  <si>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</si>
  <si>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</si>
  <si>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</si>
  <si>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</si>
  <si>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</si>
  <si>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</si>
  <si>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</si>
  <si>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</si>
  <si>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</si>
  <si>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</si>
  <si>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</si>
  <si>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</si>
  <si>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</si>
  <si>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</si>
  <si>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</si>
  <si>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</si>
  <si>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</si>
  <si>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</si>
  <si>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</si>
  <si>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</si>
  <si>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</si>
  <si>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</si>
  <si>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</si>
  <si>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</si>
  <si>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</si>
  <si>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</si>
  <si>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</si>
  <si>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</si>
  <si>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</si>
  <si>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</si>
  <si>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</si>
  <si>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</si>
  <si>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</si>
  <si>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</si>
  <si>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</si>
  <si>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</si>
  <si>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</si>
  <si>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</si>
  <si>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</si>
  <si>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</si>
  <si>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</si>
  <si>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</si>
  <si>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</si>
  <si>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</si>
  <si>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</si>
  <si>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</si>
  <si>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</si>
  <si>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</si>
  <si>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</si>
  <si>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</si>
  <si>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</si>
  <si>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</si>
  <si>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</si>
  <si>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</si>
  <si>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</si>
  <si>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</si>
  <si>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</si>
  <si>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</si>
  <si>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</si>
  <si>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</si>
  <si>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</si>
  <si>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</si>
  <si>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</si>
  <si>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</si>
  <si>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</si>
  <si>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</si>
  <si>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</si>
  <si>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</si>
  <si>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</si>
  <si>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</si>
  <si>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</si>
  <si>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</si>
  <si>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</si>
  <si>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</si>
  <si>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</si>
  <si>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</si>
  <si>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</si>
  <si>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</si>
  <si>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</si>
  <si>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</si>
  <si>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</si>
  <si>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</si>
  <si>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</si>
  <si>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</si>
  <si>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</si>
  <si>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</si>
  <si>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</si>
  <si>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</si>
  <si>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</si>
  <si>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</si>
  <si>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</si>
  <si>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</si>
  <si>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</si>
  <si>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</si>
  <si>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</si>
  <si>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</si>
  <si>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</si>
  <si>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</si>
  <si>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</si>
  <si>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</si>
  <si>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</si>
  <si>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</si>
  <si>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</si>
  <si>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</si>
  <si>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</si>
  <si>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</si>
  <si>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</si>
  <si>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</si>
  <si>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</si>
  <si>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</si>
  <si>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</si>
  <si>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</si>
  <si>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</si>
  <si>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</si>
  <si>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</si>
  <si>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</si>
  <si>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</si>
  <si>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</si>
  <si>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</si>
  <si>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</si>
  <si>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</si>
  <si>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</si>
  <si>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</si>
  <si>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</si>
  <si>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</si>
  <si>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</si>
  <si>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</si>
  <si>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</si>
  <si>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</si>
  <si>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</si>
  <si>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</si>
  <si>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</si>
  <si>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</si>
  <si>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</si>
  <si>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</si>
  <si>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</si>
  <si>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</si>
  <si>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</si>
  <si>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</si>
  <si>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</si>
  <si>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</si>
  <si>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</si>
  <si>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</si>
  <si>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</si>
  <si>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</si>
  <si>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</si>
  <si>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</si>
  <si>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</si>
  <si>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</si>
  <si>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</si>
  <si>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</si>
  <si>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</si>
  <si>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</si>
  <si>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</si>
  <si>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</si>
  <si>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</si>
  <si>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</si>
  <si>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</si>
  <si>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</si>
  <si>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</si>
  <si>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</si>
  <si>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</si>
  <si>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</si>
  <si>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</si>
  <si>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</si>
  <si>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</si>
  <si>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</si>
  <si>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</si>
  <si>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</si>
  <si>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</si>
  <si>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</si>
  <si>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</si>
  <si>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</si>
  <si>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</si>
  <si>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</si>
  <si>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</si>
  <si>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</si>
  <si>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</si>
  <si>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</si>
  <si>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</si>
  <si>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</si>
  <si>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</si>
  <si>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</si>
  <si>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</si>
  <si>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</si>
  <si>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</si>
  <si>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</si>
  <si>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</si>
  <si>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</si>
  <si>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</si>
  <si>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</si>
  <si>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</si>
  <si>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</si>
  <si>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</si>
  <si>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</si>
  <si>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</si>
  <si>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</si>
  <si>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</si>
  <si>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</si>
  <si>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</si>
  <si>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</si>
  <si>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</si>
  <si>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</si>
  <si>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</si>
  <si>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</si>
  <si>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</si>
  <si>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</si>
  <si>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</si>
  <si>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</si>
  <si>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</si>
  <si>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</si>
  <si>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</si>
  <si>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</si>
  <si>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</si>
  <si>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</si>
  <si>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</si>
  <si>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</si>
  <si>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</si>
  <si>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</si>
  <si>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</si>
  <si>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</si>
  <si>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</si>
  <si>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</si>
  <si>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</si>
  <si>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</si>
  <si>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</si>
  <si>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</si>
  <si>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</si>
  <si>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</si>
  <si>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</si>
  <si>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</si>
  <si>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</si>
  <si>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</si>
  <si>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</si>
  <si>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</si>
  <si>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</si>
  <si>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</si>
  <si>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</si>
  <si>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</si>
  <si>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</si>
  <si>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</si>
  <si>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</si>
  <si>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</si>
  <si>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</si>
  <si>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</si>
  <si>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</si>
  <si>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</si>
  <si>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</si>
  <si>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</si>
  <si>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</si>
  <si>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</si>
  <si>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</si>
  <si>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</si>
  <si>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</si>
  <si>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</si>
  <si>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</si>
  <si>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</si>
  <si>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</si>
  <si>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</si>
  <si>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</si>
  <si>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</si>
  <si>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</si>
  <si>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</si>
  <si>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</si>
  <si>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</si>
  <si>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</si>
  <si>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</si>
  <si>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</si>
  <si>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</si>
  <si>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</si>
  <si>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</si>
  <si>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</si>
  <si>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</si>
  <si>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</si>
  <si>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</si>
  <si>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</si>
  <si>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</si>
  <si>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</si>
  <si>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</si>
  <si>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</si>
  <si>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</si>
  <si>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</si>
  <si>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</si>
  <si>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</si>
  <si>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</si>
  <si>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</si>
  <si>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</si>
  <si>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</si>
  <si>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</si>
  <si>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</si>
  <si>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</si>
  <si>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</si>
  <si>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</si>
  <si>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</si>
  <si>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</si>
  <si>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</si>
  <si>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</si>
  <si>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</si>
  <si>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</si>
  <si>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</si>
  <si>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</si>
  <si>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</si>
  <si>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</si>
  <si>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</si>
  <si>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</si>
  <si>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</si>
  <si>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</si>
  <si>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</si>
  <si>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</si>
  <si>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</si>
  <si>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</si>
  <si>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</si>
  <si>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</si>
  <si>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</si>
  <si>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</si>
  <si>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</si>
  <si>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</si>
  <si>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</si>
  <si>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</si>
  <si>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</si>
  <si>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</si>
  <si>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</si>
  <si>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</si>
  <si>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</si>
  <si>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</si>
  <si>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</si>
  <si>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</si>
  <si>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</si>
  <si>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</si>
  <si>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</si>
  <si>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</si>
  <si>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</si>
  <si>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</si>
  <si>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</si>
  <si>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</si>
  <si>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</si>
  <si>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</si>
  <si>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</si>
  <si>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</si>
  <si>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</si>
  <si>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</si>
  <si>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</si>
  <si>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</si>
  <si>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</si>
  <si>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</si>
  <si>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</si>
  <si>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</si>
  <si>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</si>
  <si>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</si>
  <si>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</si>
  <si>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</si>
  <si>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</si>
  <si>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</si>
  <si>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</si>
  <si>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</si>
  <si>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</si>
  <si>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</si>
  <si>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</si>
  <si>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</si>
  <si>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</si>
  <si>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</si>
  <si>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</si>
  <si>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</si>
  <si>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</si>
  <si>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</si>
  <si>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</si>
  <si>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</si>
  <si>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</si>
  <si>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</si>
  <si>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</si>
  <si>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</si>
  <si>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</si>
  <si>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</si>
  <si>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</si>
  <si>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</si>
  <si>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</si>
  <si>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</si>
  <si>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</si>
  <si>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</si>
  <si>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</si>
  <si>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</si>
  <si>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</si>
  <si>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</si>
  <si>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</si>
  <si>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</si>
  <si>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</si>
  <si>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</si>
  <si>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</si>
  <si>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</si>
  <si>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</si>
  <si>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</si>
  <si>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</si>
  <si>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</si>
  <si>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</si>
  <si>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</si>
  <si>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</si>
  <si>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</si>
  <si>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</si>
  <si>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</si>
  <si>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</si>
  <si>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</si>
  <si>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</si>
  <si>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</si>
  <si>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</si>
  <si>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</si>
  <si>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</si>
  <si>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</si>
  <si>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</si>
  <si>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</si>
  <si>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</si>
  <si>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</si>
  <si>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</si>
  <si>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</si>
  <si>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</si>
  <si>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</si>
  <si>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</si>
  <si>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</si>
  <si>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</si>
  <si>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</si>
  <si>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</si>
  <si>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</si>
  <si>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</si>
  <si>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</si>
  <si>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</si>
  <si>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</si>
  <si>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</si>
  <si>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</si>
  <si>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</si>
  <si>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</si>
  <si>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</si>
  <si>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</si>
  <si>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</si>
  <si>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</si>
  <si>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</si>
  <si>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</si>
  <si>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</si>
  <si>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</si>
  <si>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</si>
  <si>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</si>
  <si>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</si>
  <si>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</si>
  <si>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</si>
  <si>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</si>
  <si>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</si>
  <si>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</si>
  <si>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</si>
  <si>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</si>
  <si>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</si>
  <si>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</si>
  <si>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</si>
  <si>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</si>
  <si>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</si>
  <si>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</si>
  <si>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</si>
  <si>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</si>
  <si>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</si>
  <si>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</si>
  <si>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</si>
  <si>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</si>
  <si>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</si>
  <si>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</si>
  <si>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</si>
  <si>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</si>
  <si>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</si>
  <si>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</si>
  <si>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</si>
  <si>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</si>
  <si>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</si>
  <si>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</si>
  <si>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</si>
  <si>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</si>
  <si>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</si>
  <si>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</si>
  <si>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</si>
  <si>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</si>
  <si>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</si>
  <si>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</si>
  <si>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</si>
  <si>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</si>
  <si>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</si>
  <si>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</si>
  <si>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</si>
  <si>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</si>
  <si>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</si>
  <si>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</si>
  <si>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</si>
  <si>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</si>
  <si>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</si>
  <si>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</si>
  <si>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</si>
  <si>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</si>
  <si>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</si>
  <si>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</si>
  <si>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</si>
  <si>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</si>
  <si>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</si>
  <si>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</si>
  <si>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</si>
  <si>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</si>
  <si>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</si>
  <si>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</si>
  <si>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</si>
  <si>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</si>
  <si>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</si>
  <si>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</si>
  <si>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</si>
  <si>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</si>
  <si>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</si>
  <si>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</si>
  <si>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</si>
  <si>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</si>
  <si>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</si>
  <si>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</si>
  <si>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</si>
  <si>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</si>
  <si>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</si>
  <si>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</si>
  <si>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</si>
  <si>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</si>
  <si>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</si>
  <si>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</si>
  <si>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</si>
  <si>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</si>
  <si>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</si>
  <si>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</si>
  <si>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</si>
  <si>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</si>
  <si>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</si>
  <si>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</si>
  <si>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</si>
  <si>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</si>
  <si>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</si>
  <si>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</si>
  <si>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</si>
  <si>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</si>
  <si>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</si>
  <si>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</si>
  <si>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</si>
  <si>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</si>
  <si>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</si>
  <si>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</si>
  <si>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</si>
  <si>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</si>
  <si>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</si>
  <si>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</si>
  <si>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</si>
  <si>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</si>
  <si>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</si>
  <si>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</si>
  <si>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</si>
  <si>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</si>
  <si>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</si>
  <si>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</si>
  <si>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</si>
  <si>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</si>
  <si>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</si>
  <si>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</si>
  <si>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</si>
  <si>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</si>
  <si>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</si>
  <si>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</si>
  <si>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</si>
  <si>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</si>
  <si>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</si>
  <si>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</si>
  <si>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</si>
  <si>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</si>
  <si>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</si>
  <si>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</si>
  <si>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</si>
  <si>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</si>
  <si>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</si>
  <si>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</si>
  <si>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</si>
  <si>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</si>
  <si>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</si>
  <si>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</si>
  <si>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</si>
  <si>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</si>
  <si>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</si>
  <si>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</si>
  <si>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</si>
  <si>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</si>
  <si>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</si>
  <si>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</si>
  <si>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</si>
  <si>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</si>
  <si>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</si>
  <si>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</si>
  <si>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</si>
  <si>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</si>
  <si>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</si>
  <si>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</si>
  <si>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</si>
  <si>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</si>
  <si>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</si>
  <si>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</si>
  <si>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</si>
  <si>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</si>
  <si>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</si>
  <si>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</si>
  <si>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</si>
  <si>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</si>
  <si>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</si>
  <si>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</si>
  <si>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</si>
  <si>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</si>
  <si>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</si>
  <si>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</si>
  <si>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</si>
  <si>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</si>
  <si>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</si>
  <si>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</si>
  <si>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</si>
  <si>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</si>
  <si>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</si>
  <si>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</si>
  <si>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</si>
  <si>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</si>
  <si>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</si>
  <si>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</si>
  <si>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</si>
  <si>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</si>
  <si>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</si>
  <si>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</si>
  <si>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</si>
  <si>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</si>
  <si>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</si>
  <si>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</si>
  <si>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</si>
  <si>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</si>
  <si>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</si>
  <si>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</si>
  <si>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</si>
  <si>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</si>
  <si>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</si>
  <si>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</si>
  <si>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</si>
  <si>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</si>
  <si>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</si>
  <si>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</si>
  <si>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</si>
  <si>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</si>
  <si>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</si>
  <si>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</si>
  <si>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</si>
  <si>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</si>
  <si>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</si>
  <si>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</si>
  <si>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</si>
  <si>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</si>
  <si>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</si>
  <si>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</si>
  <si>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</si>
  <si>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</si>
  <si>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</si>
  <si>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</si>
  <si>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</si>
  <si>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</si>
  <si>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</si>
  <si>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</si>
  <si>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</si>
  <si>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</si>
  <si>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</si>
  <si>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</si>
  <si>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</si>
  <si>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</si>
  <si>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</si>
  <si>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</si>
  <si>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</si>
  <si>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</si>
  <si>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</si>
  <si>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</si>
  <si>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</si>
  <si>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</si>
  <si>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</si>
  <si>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</si>
  <si>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</si>
  <si>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</si>
  <si>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</si>
  <si>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</si>
  <si>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</si>
  <si>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</si>
  <si>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</si>
  <si>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</si>
  <si>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</si>
  <si>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</si>
  <si>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</si>
  <si>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</si>
  <si>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</si>
  <si>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</si>
  <si>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</si>
  <si>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</si>
  <si>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</si>
  <si>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</si>
  <si>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</si>
  <si>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</si>
  <si>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</si>
  <si>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</si>
  <si>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</si>
  <si>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</si>
  <si>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</si>
  <si>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</si>
  <si>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</si>
  <si>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</si>
  <si>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</si>
  <si>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</si>
  <si>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</si>
  <si>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</si>
  <si>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</si>
  <si>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</si>
  <si>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</si>
  <si>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</si>
  <si>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</si>
  <si>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</si>
  <si>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</si>
  <si>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</si>
  <si>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</si>
  <si>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</si>
  <si>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</si>
  <si>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</si>
  <si>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</si>
  <si>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</si>
  <si>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</si>
  <si>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</si>
  <si>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</si>
  <si>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</si>
  <si>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</si>
  <si>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</si>
  <si>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</si>
  <si>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</si>
  <si>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</si>
  <si>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</si>
  <si>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</si>
  <si>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</si>
  <si>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</si>
  <si>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</si>
  <si>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</si>
  <si>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</si>
  <si>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</si>
  <si>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</si>
  <si>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</si>
  <si>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</si>
  <si>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</si>
  <si>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</si>
  <si>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</si>
  <si>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</si>
  <si>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</si>
  <si>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</si>
  <si>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</si>
  <si>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</si>
  <si>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</si>
  <si>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</si>
  <si>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</si>
  <si>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</si>
  <si>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</si>
  <si>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</si>
  <si>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</si>
  <si>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</si>
  <si>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</si>
  <si>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</si>
  <si>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</si>
  <si>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</si>
  <si>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</si>
  <si>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</si>
  <si>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</si>
  <si>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</si>
  <si>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</si>
  <si>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</si>
  <si>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</si>
  <si>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</si>
  <si>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</si>
  <si>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</si>
  <si>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</si>
  <si>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</si>
  <si>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</si>
  <si>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</si>
  <si>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</si>
  <si>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</si>
  <si>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</si>
  <si>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</si>
  <si>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</si>
  <si>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</si>
  <si>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</si>
  <si>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</si>
  <si>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</si>
  <si>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</si>
  <si>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</si>
  <si>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</si>
  <si>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</si>
  <si>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</si>
  <si>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</si>
  <si>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</si>
  <si>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</si>
  <si>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</si>
  <si>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</si>
  <si>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</si>
  <si>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</si>
  <si>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</si>
  <si>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</si>
  <si>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</si>
  <si>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</si>
  <si>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</si>
  <si>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</si>
  <si>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</si>
  <si>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</si>
  <si>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</si>
  <si>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</si>
  <si>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</si>
  <si>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</si>
  <si>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</si>
  <si>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</si>
  <si>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</si>
  <si>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</si>
  <si>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</si>
  <si>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</si>
  <si>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</si>
  <si>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</si>
  <si>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</si>
  <si>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</si>
  <si>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</si>
  <si>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</si>
  <si>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</si>
  <si>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</si>
  <si>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</si>
  <si>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</si>
  <si>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</si>
  <si>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</si>
  <si>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</si>
  <si>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</si>
  <si>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</si>
  <si>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</si>
  <si>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</si>
  <si>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</si>
  <si>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</si>
  <si>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</si>
  <si>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</si>
  <si>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</si>
  <si>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</si>
  <si>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</si>
  <si>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</si>
  <si>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</si>
  <si>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</si>
  <si>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</si>
  <si>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</si>
  <si>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</si>
  <si>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</si>
  <si>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</si>
  <si>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</si>
  <si>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</si>
  <si>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</si>
  <si>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</si>
  <si>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</si>
  <si>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</si>
  <si>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</si>
  <si>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</si>
  <si>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</si>
  <si>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</si>
  <si>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</si>
  <si>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</si>
  <si>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</si>
  <si>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</si>
  <si>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</si>
  <si>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</si>
  <si>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</si>
  <si>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</si>
  <si>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</si>
  <si>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</si>
  <si>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</si>
  <si>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</si>
  <si>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</si>
  <si>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</si>
  <si>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</si>
  <si>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</si>
  <si>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</si>
  <si>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</si>
  <si>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</si>
  <si>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</si>
  <si>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</si>
  <si>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</si>
  <si>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</si>
  <si>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</si>
  <si>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</si>
  <si>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</si>
  <si>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</si>
  <si>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</si>
  <si>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</si>
  <si>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</si>
  <si>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</si>
  <si>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</si>
  <si>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</si>
  <si>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</si>
  <si>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</si>
  <si>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</si>
  <si>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</si>
  <si>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</si>
  <si>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</si>
  <si>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</si>
  <si>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</si>
  <si>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</si>
  <si>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</si>
  <si>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</si>
  <si>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</si>
  <si>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</si>
  <si>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</si>
  <si>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</si>
  <si>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</si>
  <si>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</si>
  <si>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</si>
  <si>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</si>
  <si>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</si>
  <si>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</si>
  <si>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</si>
  <si>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</si>
  <si>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</si>
  <si>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</si>
  <si>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</si>
  <si>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</si>
  <si>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</si>
  <si>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</si>
  <si>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</si>
  <si>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</si>
  <si>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</si>
  <si>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</si>
  <si>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</si>
  <si>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</si>
  <si>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</si>
  <si>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</si>
  <si>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</si>
  <si>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</si>
  <si>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</si>
  <si>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</si>
  <si>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</si>
  <si>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</si>
  <si>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</si>
  <si>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</si>
  <si>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</si>
  <si>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</si>
  <si>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</si>
  <si>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</si>
  <si>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</si>
  <si>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</si>
  <si>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</si>
  <si>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</si>
  <si>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</si>
  <si>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</si>
  <si>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</si>
  <si>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</si>
  <si>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</si>
  <si>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</si>
  <si>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</si>
  <si>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</si>
  <si>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</si>
  <si>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</si>
  <si>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</si>
  <si>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</si>
  <si>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</si>
  <si>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</si>
  <si>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</si>
  <si>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</si>
  <si>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</si>
  <si>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</si>
  <si>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</si>
  <si>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</si>
  <si>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</si>
  <si>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</si>
  <si>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</si>
  <si>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</si>
  <si>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</si>
  <si>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</si>
  <si>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</si>
  <si>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</si>
  <si>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</si>
  <si>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</si>
  <si>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</si>
  <si>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</si>
  <si>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</si>
  <si>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</si>
  <si>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</si>
  <si>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</si>
  <si>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</si>
  <si>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</si>
  <si>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</si>
  <si>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</si>
  <si>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</si>
  <si>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</si>
  <si>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</si>
  <si>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</si>
  <si>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</si>
  <si>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</si>
  <si>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</si>
  <si>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</si>
  <si>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</si>
  <si>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</si>
  <si>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</si>
  <si>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</si>
  <si>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</si>
  <si>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</si>
  <si>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</si>
  <si>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</si>
  <si>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</si>
  <si>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</si>
  <si>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</si>
  <si>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</si>
  <si>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</si>
  <si>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</si>
  <si>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</si>
  <si>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</si>
  <si>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</si>
  <si>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</si>
  <si>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</si>
  <si>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</si>
  <si>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</si>
  <si>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</si>
  <si>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</si>
  <si>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</si>
  <si>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</si>
  <si>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</si>
  <si>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</si>
  <si>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</si>
  <si>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</si>
  <si>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</si>
  <si>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</si>
  <si>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</si>
  <si>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</si>
  <si>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</si>
  <si>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</si>
  <si>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</si>
  <si>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</si>
  <si>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</si>
  <si>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</si>
  <si>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</si>
  <si>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</si>
  <si>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</si>
  <si>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</si>
  <si>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</si>
  <si>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</si>
  <si>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</si>
  <si>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</si>
  <si>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</si>
  <si>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</si>
  <si>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</si>
  <si>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</si>
  <si>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</si>
  <si>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</si>
  <si>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</si>
  <si>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</si>
  <si>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</si>
  <si>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</si>
  <si>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</si>
  <si>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</si>
  <si>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</si>
  <si>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</si>
  <si>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</si>
  <si>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</si>
  <si>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</si>
  <si>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</si>
  <si>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</si>
  <si>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</si>
  <si>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</si>
  <si>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</si>
  <si>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</si>
  <si>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</si>
  <si>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</si>
  <si>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</si>
  <si>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</si>
  <si>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</si>
  <si>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</si>
  <si>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</si>
  <si>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</si>
  <si>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</si>
  <si>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</si>
  <si>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</si>
  <si>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</si>
  <si>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</si>
  <si>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</si>
  <si>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</si>
  <si>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</si>
  <si>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</si>
  <si>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</si>
  <si>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</si>
  <si>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</si>
  <si>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</si>
  <si>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</si>
  <si>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</si>
  <si>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</si>
  <si>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</si>
  <si>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</si>
  <si>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</si>
  <si>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</si>
  <si>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</si>
  <si>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</si>
  <si>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</si>
  <si>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</si>
  <si>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</si>
  <si>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</si>
  <si>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</si>
  <si>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</si>
  <si>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</si>
  <si>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</si>
  <si>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</si>
  <si>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</si>
  <si>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</si>
  <si>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</si>
  <si>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</si>
  <si>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</si>
  <si>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</si>
  <si>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</si>
  <si>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</si>
  <si>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</si>
  <si>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</si>
  <si>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</si>
  <si>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</si>
  <si>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</si>
  <si>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</si>
  <si>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</si>
  <si>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</si>
  <si>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</si>
  <si>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</si>
  <si>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</si>
  <si>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</si>
  <si>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</si>
  <si>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</si>
  <si>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</si>
  <si>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</si>
  <si>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</si>
  <si>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</si>
  <si>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</si>
  <si>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</si>
  <si>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</si>
  <si>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</si>
  <si>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</si>
  <si>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</si>
  <si>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</si>
  <si>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</si>
  <si>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</si>
  <si>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</si>
  <si>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</si>
  <si>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</si>
  <si>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</si>
  <si>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</si>
  <si>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</si>
  <si>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</si>
  <si>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</si>
  <si>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</si>
  <si>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</si>
  <si>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</si>
  <si>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</si>
  <si>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</si>
  <si>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</si>
  <si>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</si>
  <si>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</si>
  <si>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</si>
  <si>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</si>
  <si>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</si>
  <si>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</si>
  <si>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</si>
  <si>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</si>
  <si>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</si>
  <si>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</si>
  <si>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</si>
  <si>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</si>
  <si>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</si>
  <si>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</si>
  <si>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</si>
  <si>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</si>
  <si>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</si>
  <si>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</si>
  <si>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</si>
  <si>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</si>
  <si>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</si>
  <si>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</si>
  <si>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</si>
  <si>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</si>
  <si>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</si>
  <si>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</si>
  <si>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</si>
  <si>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</si>
  <si>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</si>
  <si>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</si>
  <si>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</si>
  <si>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</si>
  <si>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</si>
  <si>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</si>
  <si>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</si>
  <si>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</si>
  <si>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</si>
  <si>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</si>
  <si>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</si>
  <si>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</si>
  <si>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</si>
  <si>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</si>
  <si>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</si>
  <si>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</si>
  <si>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</si>
  <si>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</si>
  <si>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</si>
  <si>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</si>
  <si>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</si>
  <si>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</si>
  <si>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</si>
  <si>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</si>
  <si>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</si>
  <si>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</si>
  <si>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</si>
  <si>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</si>
  <si>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</si>
  <si>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</si>
  <si>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</si>
  <si>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</si>
  <si>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</si>
  <si>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</si>
  <si>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</si>
  <si>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</si>
  <si>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</si>
  <si>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</si>
  <si>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</si>
  <si>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</si>
  <si>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</si>
  <si>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</si>
  <si>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</si>
  <si>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</si>
  <si>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</si>
  <si>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</si>
  <si>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</si>
  <si>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</si>
  <si>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</si>
  <si>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</si>
  <si>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</si>
  <si>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</si>
  <si>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</si>
  <si>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</si>
  <si>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</si>
  <si>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</si>
  <si>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</si>
  <si>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</si>
  <si>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</si>
  <si>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</si>
  <si>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</si>
  <si>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</si>
  <si>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</si>
  <si>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</si>
  <si>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</si>
  <si>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</si>
  <si>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</si>
  <si>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</si>
  <si>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</si>
  <si>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</si>
  <si>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</si>
  <si>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</si>
  <si>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</si>
  <si>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</si>
  <si>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</si>
  <si>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</si>
  <si>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</si>
  <si>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</si>
  <si>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</si>
  <si>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</si>
  <si>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</si>
  <si>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</si>
  <si>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</si>
  <si>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</si>
  <si>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</si>
  <si>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</si>
  <si>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</si>
  <si>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</si>
  <si>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</si>
  <si>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</si>
  <si>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</si>
  <si>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</si>
  <si>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</si>
  <si>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</si>
  <si>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</si>
  <si>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</si>
  <si>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</si>
  <si>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</si>
  <si>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</si>
  <si>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</si>
  <si>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</si>
  <si>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</si>
  <si>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</si>
  <si>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</si>
  <si>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</si>
  <si>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</si>
  <si>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</si>
  <si>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</si>
  <si>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</si>
  <si>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</si>
  <si>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</si>
  <si>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</si>
  <si>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</si>
  <si>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</si>
  <si>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</si>
  <si>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</si>
  <si>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</si>
  <si>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</si>
  <si>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</si>
  <si>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</si>
  <si>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</si>
  <si>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</si>
  <si>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</si>
  <si>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</si>
  <si>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</si>
  <si>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</si>
  <si>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</si>
  <si>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</si>
  <si>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</si>
  <si>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</si>
  <si>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</si>
  <si>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</si>
  <si>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</si>
  <si>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</si>
  <si>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</si>
  <si>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</si>
  <si>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</si>
  <si>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</si>
  <si>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</si>
  <si>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</si>
  <si>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</si>
  <si>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</si>
  <si>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</si>
  <si>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</si>
  <si>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</si>
  <si>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</si>
  <si>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</si>
  <si>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</si>
  <si>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</si>
  <si>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</si>
  <si>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</si>
  <si>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</si>
  <si>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</si>
  <si>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</si>
  <si>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</si>
  <si>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</si>
  <si>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</si>
  <si>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</si>
  <si>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</si>
  <si>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</si>
  <si>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</si>
  <si>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</si>
  <si>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</si>
  <si>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</si>
  <si>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</si>
  <si>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</si>
  <si>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</si>
  <si>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</si>
  <si>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</si>
  <si>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</si>
  <si>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</si>
  <si>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</si>
  <si>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</si>
  <si>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</si>
  <si>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</si>
  <si>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</si>
  <si>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</si>
  <si>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</si>
  <si>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</si>
  <si>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</si>
  <si>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</si>
  <si>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</si>
  <si>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</si>
  <si>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</si>
  <si>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</si>
  <si>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</si>
  <si>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</si>
  <si>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</si>
  <si>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</si>
  <si>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</si>
  <si>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</si>
  <si>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</si>
  <si>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</si>
  <si>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</si>
  <si>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</si>
  <si>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</si>
  <si>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</si>
  <si>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</si>
  <si>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</si>
  <si>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</si>
  <si>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</si>
  <si>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</si>
  <si>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</si>
  <si>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</si>
  <si>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</si>
  <si>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</si>
  <si>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</si>
  <si>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</si>
  <si>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</si>
  <si>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</si>
  <si>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</si>
  <si>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</si>
  <si>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</si>
  <si>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</si>
  <si>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</si>
  <si>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</si>
  <si>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</si>
  <si>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</si>
  <si>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</si>
  <si>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</si>
  <si>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</si>
  <si>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</si>
  <si>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</si>
  <si>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</si>
  <si>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</si>
  <si>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</si>
  <si>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</si>
  <si>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</si>
  <si>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</si>
  <si>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</si>
  <si>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</si>
  <si>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</si>
  <si>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</si>
  <si>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</si>
  <si>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</si>
  <si>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</si>
  <si>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</si>
  <si>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</si>
  <si>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</si>
  <si>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</si>
  <si>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</si>
  <si>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</si>
  <si>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</si>
  <si>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</si>
  <si>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</si>
  <si>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</si>
  <si>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</si>
  <si>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</si>
  <si>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</si>
  <si>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</si>
  <si>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</si>
  <si>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</si>
  <si>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</si>
  <si>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</si>
  <si>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</si>
  <si>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</si>
  <si>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</si>
  <si>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</si>
  <si>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</si>
  <si>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</si>
  <si>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</si>
  <si>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</si>
  <si>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</si>
  <si>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</si>
  <si>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</si>
  <si>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</si>
  <si>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</si>
  <si>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</si>
  <si>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</si>
  <si>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</si>
  <si>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</si>
  <si>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</si>
  <si>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</si>
  <si>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</si>
  <si>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</si>
  <si>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</si>
  <si>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</si>
  <si>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</si>
  <si>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</si>
  <si>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</si>
  <si>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</si>
  <si>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</si>
  <si>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</si>
  <si>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</si>
  <si>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</si>
  <si>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</si>
  <si>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</si>
  <si>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</si>
  <si>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</si>
  <si>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</si>
  <si>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</si>
  <si>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</si>
  <si>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</si>
  <si>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</si>
  <si>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</si>
  <si>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</si>
  <si>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</si>
  <si>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</si>
  <si>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</si>
  <si>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</si>
  <si>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</si>
  <si>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</si>
  <si>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</si>
  <si>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</si>
  <si>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</si>
  <si>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</si>
  <si>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</si>
  <si>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</si>
  <si>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</si>
  <si>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</si>
  <si>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</si>
  <si>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</si>
  <si>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</si>
  <si>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</si>
  <si>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</si>
  <si>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</si>
  <si>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</si>
  <si>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</si>
  <si>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</si>
  <si>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</si>
  <si>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</si>
  <si>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</si>
  <si>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</si>
  <si>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</si>
  <si>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</si>
  <si>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</si>
  <si>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</si>
  <si>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</si>
  <si>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</si>
  <si>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</si>
  <si>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</si>
  <si>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</si>
  <si>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</si>
  <si>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</si>
  <si>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</si>
  <si>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</si>
  <si>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</si>
  <si>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</si>
  <si>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</si>
  <si>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</si>
  <si>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</si>
  <si>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</si>
  <si>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</si>
  <si>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</si>
  <si>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</si>
  <si>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</si>
  <si>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</si>
  <si>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</si>
  <si>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</si>
  <si>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</si>
  <si>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</si>
  <si>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</si>
  <si>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</si>
  <si>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</si>
  <si>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</si>
  <si>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</si>
  <si>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</si>
  <si>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</si>
  <si>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</si>
  <si>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</si>
  <si>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</si>
  <si>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</si>
  <si>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</si>
  <si>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</si>
  <si>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</si>
  <si>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</si>
  <si>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</si>
  <si>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</si>
  <si>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</si>
  <si>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</si>
  <si>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</si>
  <si>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</si>
  <si>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</si>
  <si>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</si>
  <si>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</si>
  <si>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</si>
  <si>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</si>
  <si>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</si>
  <si>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</si>
  <si>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</si>
  <si>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</si>
  <si>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</si>
  <si>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</si>
  <si>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</si>
  <si>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</si>
  <si>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</si>
  <si>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</si>
  <si>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</si>
  <si>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</si>
  <si>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</si>
  <si>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</si>
  <si>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</si>
  <si>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</si>
  <si>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</si>
  <si>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</si>
  <si>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</si>
  <si>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</si>
  <si>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</si>
  <si>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</si>
  <si>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</si>
  <si>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</si>
  <si>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</si>
  <si>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</si>
  <si>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</si>
  <si>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</si>
  <si>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</si>
  <si>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</si>
  <si>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</si>
  <si>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</si>
  <si>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</si>
  <si>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</si>
  <si>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</si>
  <si>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</si>
  <si>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</si>
  <si>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</si>
  <si>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</si>
  <si>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</si>
  <si>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</si>
  <si>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</si>
  <si>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</si>
  <si>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</si>
  <si>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</si>
  <si>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</si>
  <si>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</si>
  <si>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</si>
  <si>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</si>
  <si>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</si>
  <si>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</si>
  <si>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</si>
  <si>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</si>
  <si>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</si>
  <si>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</si>
  <si>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</si>
  <si>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</si>
  <si>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</si>
  <si>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</si>
  <si>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</si>
  <si>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</si>
  <si>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</si>
  <si>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</si>
  <si>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</si>
  <si>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</si>
  <si>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</si>
  <si>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</si>
  <si>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</si>
  <si>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</si>
  <si>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</si>
  <si>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</si>
  <si>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</si>
  <si>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</si>
  <si>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</si>
  <si>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</si>
  <si>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</si>
  <si>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</si>
  <si>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</si>
  <si>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</si>
  <si>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</si>
  <si>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</si>
  <si>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</si>
  <si>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</si>
  <si>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</si>
  <si>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</si>
  <si>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</si>
  <si>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</si>
  <si>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</si>
  <si>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</si>
  <si>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</si>
  <si>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</si>
  <si>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</si>
  <si>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</si>
  <si>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</si>
  <si>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</si>
  <si>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</si>
  <si>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</si>
  <si>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</si>
  <si>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</si>
  <si>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</si>
  <si>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</si>
  <si>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</si>
  <si>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</si>
  <si>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</si>
  <si>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</si>
  <si>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</si>
  <si>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</si>
  <si>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</si>
  <si>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</si>
  <si>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</si>
  <si>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</si>
  <si>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</si>
  <si>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</si>
  <si>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</si>
  <si>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</si>
  <si>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</si>
  <si>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</si>
  <si>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</si>
  <si>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</si>
  <si>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</si>
  <si>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</si>
  <si>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</si>
  <si>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</si>
  <si>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</si>
  <si>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</si>
  <si>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</si>
  <si>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</si>
  <si>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</si>
  <si>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</si>
  <si>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</si>
  <si>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</si>
  <si>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</si>
  <si>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</si>
  <si>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</si>
  <si>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</si>
  <si>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</si>
  <si>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</si>
  <si>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</si>
  <si>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</si>
  <si>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</si>
  <si>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</si>
  <si>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</si>
  <si>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</si>
  <si>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</si>
  <si>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</si>
  <si>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</si>
  <si>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</si>
  <si>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</si>
  <si>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</si>
  <si>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</si>
  <si>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</si>
  <si>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</si>
  <si>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</si>
  <si>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</si>
  <si>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</si>
  <si>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</si>
  <si>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</si>
  <si>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</si>
  <si>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</si>
  <si>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</si>
  <si>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</si>
  <si>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</si>
  <si>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</si>
  <si>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</si>
  <si>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</si>
  <si>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</si>
  <si>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</si>
  <si>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</si>
  <si>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</si>
  <si>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</si>
  <si>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</si>
  <si>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</si>
  <si>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</si>
  <si>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</si>
  <si>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</si>
  <si>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</si>
  <si>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</si>
  <si>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</si>
  <si>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</si>
  <si>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</si>
  <si>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</si>
  <si>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</si>
  <si>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</si>
  <si>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</si>
  <si>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</si>
  <si>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</si>
  <si>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</si>
  <si>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</si>
  <si>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</si>
  <si>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</si>
  <si>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</si>
  <si>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</si>
  <si>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</si>
  <si>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</si>
  <si>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</si>
  <si>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</si>
  <si>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</si>
  <si>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</si>
  <si>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</si>
  <si>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</si>
  <si>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</si>
  <si>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</si>
  <si>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</si>
  <si>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</si>
  <si>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</si>
  <si>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</si>
  <si>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</si>
  <si>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</si>
  <si>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</si>
  <si>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</si>
  <si>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</si>
  <si>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</si>
  <si>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</si>
  <si>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</si>
  <si>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</si>
  <si>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</si>
  <si>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</si>
  <si>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</si>
  <si>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</si>
  <si>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</si>
  <si>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</si>
  <si>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</si>
  <si>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</si>
  <si>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</si>
  <si>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</si>
  <si>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</si>
  <si>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</si>
  <si>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</si>
  <si>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</si>
  <si>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</si>
  <si>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</si>
  <si>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</si>
  <si>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</si>
  <si>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</si>
  <si>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</si>
  <si>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</si>
  <si>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</si>
  <si>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</si>
  <si>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</si>
  <si>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</si>
  <si>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</si>
  <si>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</si>
  <si>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</si>
  <si>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</si>
  <si>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</si>
  <si>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</si>
  <si>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</si>
  <si>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</si>
  <si>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</si>
  <si>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</si>
  <si>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</si>
  <si>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</si>
  <si>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</si>
  <si>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</si>
  <si>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</si>
  <si>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</si>
  <si>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</si>
  <si>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</si>
  <si>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</si>
  <si>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</si>
  <si>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</si>
  <si>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</si>
  <si>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</si>
  <si>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</si>
  <si>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</si>
  <si>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</si>
  <si>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</si>
  <si>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</si>
  <si>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</si>
  <si>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</si>
  <si>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</si>
  <si>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</si>
  <si>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</si>
  <si>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</si>
  <si>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</si>
  <si>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</si>
  <si>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</si>
  <si>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</si>
  <si>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</si>
  <si>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</si>
  <si>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</si>
  <si>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</si>
  <si>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</si>
  <si>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</si>
  <si>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</si>
  <si>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</si>
  <si>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</si>
  <si>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</si>
  <si>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</si>
  <si>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</si>
  <si>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</si>
  <si>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</si>
  <si>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</si>
  <si>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</si>
  <si>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</si>
  <si>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</si>
  <si>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</si>
  <si>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</si>
  <si>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</si>
  <si>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</si>
  <si>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</si>
  <si>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</si>
  <si>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</si>
  <si>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</si>
  <si>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</si>
  <si>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</si>
  <si>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</si>
  <si>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</si>
  <si>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</si>
  <si>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</si>
  <si>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</si>
  <si>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</si>
  <si>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</si>
  <si>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</si>
  <si>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</si>
  <si>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</si>
  <si>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</si>
  <si>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</si>
  <si>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</si>
  <si>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</si>
  <si>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</si>
  <si>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</si>
  <si>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</si>
  <si>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</si>
  <si>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</si>
  <si>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</si>
  <si>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</si>
  <si>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</si>
  <si>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</si>
  <si>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</si>
  <si>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</si>
  <si>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</si>
  <si>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</si>
  <si>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</si>
  <si>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</si>
  <si>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</si>
  <si>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</si>
  <si>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</si>
  <si>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</si>
  <si>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</si>
  <si>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</si>
  <si>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</si>
  <si>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</si>
  <si>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</si>
  <si>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</si>
  <si>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</si>
  <si>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</si>
  <si>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</si>
  <si>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</si>
  <si>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</si>
  <si>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</si>
  <si>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</si>
  <si>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</si>
  <si>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</si>
  <si>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</si>
  <si>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</si>
  <si>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</si>
  <si>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</si>
  <si>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</si>
  <si>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</si>
  <si>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</si>
  <si>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</si>
  <si>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</si>
  <si>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</si>
  <si>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</si>
  <si>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</si>
  <si>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</si>
  <si>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</si>
  <si>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</si>
  <si>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</si>
  <si>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</si>
  <si>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</si>
  <si>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</si>
  <si>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</si>
  <si>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</si>
  <si>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</si>
  <si>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</si>
  <si>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</si>
  <si>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</si>
  <si>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</si>
  <si>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</si>
  <si>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</si>
  <si>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</si>
  <si>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</si>
  <si>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</si>
  <si>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</si>
  <si>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</si>
  <si>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</si>
  <si>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</si>
  <si>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</si>
  <si>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</si>
  <si>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</si>
  <si>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</si>
  <si>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</si>
  <si>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</si>
  <si>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</si>
  <si>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</si>
  <si>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</si>
  <si>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</si>
  <si>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</si>
  <si>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</si>
  <si>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</si>
  <si>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</si>
  <si>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</si>
  <si>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</si>
  <si>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</si>
  <si>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</si>
  <si>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</si>
  <si>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</si>
  <si>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</si>
  <si>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</si>
  <si>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</si>
  <si>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</si>
  <si>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</si>
  <si>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</si>
  <si>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</si>
  <si>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</si>
  <si>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</si>
  <si>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</si>
  <si>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</si>
  <si>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</si>
  <si>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</si>
  <si>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</si>
  <si>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</si>
  <si>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</si>
  <si>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</si>
  <si>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</si>
  <si>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</si>
  <si>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</si>
  <si>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</si>
  <si>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</si>
  <si>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</si>
  <si>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</si>
  <si>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</si>
  <si>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</si>
  <si>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</si>
  <si>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</si>
  <si>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</si>
  <si>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</si>
  <si>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</si>
  <si>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</si>
  <si>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</si>
  <si>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</si>
  <si>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</si>
  <si>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</si>
  <si>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</si>
  <si>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</si>
  <si>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</si>
  <si>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</si>
  <si>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</si>
  <si>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</si>
  <si>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</si>
  <si>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</si>
  <si>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</si>
  <si>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</si>
  <si>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</si>
  <si>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</si>
  <si>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</si>
  <si>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</si>
  <si>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</si>
  <si>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</si>
  <si>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</si>
  <si>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</si>
  <si>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</si>
  <si>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</si>
  <si>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</si>
  <si>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</si>
  <si>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</si>
  <si>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</si>
  <si>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</si>
  <si>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</si>
  <si>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</si>
  <si>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</si>
  <si>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</si>
  <si>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</si>
  <si>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</si>
  <si>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</si>
  <si>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</si>
  <si>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</si>
  <si>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</si>
  <si>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</si>
  <si>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</si>
  <si>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</si>
  <si>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</si>
  <si>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</si>
  <si>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</si>
  <si>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</si>
  <si>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</si>
  <si>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</si>
  <si>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</si>
  <si>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</si>
  <si>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</si>
  <si>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</si>
  <si>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</si>
  <si>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</si>
  <si>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</si>
  <si>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</si>
  <si>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</si>
  <si>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</si>
  <si>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</si>
  <si>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</si>
  <si>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</si>
  <si>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</si>
  <si>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</si>
  <si>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</si>
  <si>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</si>
  <si>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</si>
  <si>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</si>
  <si>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</si>
  <si>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</si>
  <si>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</si>
  <si>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</si>
  <si>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</si>
  <si>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</si>
  <si>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</si>
  <si>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</si>
  <si>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</si>
  <si>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</si>
  <si>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</si>
  <si>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</si>
  <si>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</si>
  <si>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</si>
  <si>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</si>
  <si>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</si>
  <si>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</si>
  <si>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</si>
  <si>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</si>
  <si>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</si>
  <si>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</si>
  <si>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</si>
  <si>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</si>
  <si>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</si>
  <si>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</si>
  <si>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</si>
  <si>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</si>
  <si>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</si>
  <si>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</si>
  <si>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</si>
  <si>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</si>
  <si>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</si>
  <si>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</si>
  <si>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</si>
  <si>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</si>
  <si>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</si>
  <si>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</si>
  <si>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</si>
  <si>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</si>
  <si>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</si>
  <si>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</si>
  <si>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</si>
  <si>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</si>
  <si>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</si>
  <si>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</si>
  <si>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</si>
  <si>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</si>
  <si>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</si>
  <si>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</si>
  <si>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</si>
  <si>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</si>
  <si>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</si>
  <si>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</si>
  <si>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</si>
  <si>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</si>
  <si>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</si>
  <si>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</si>
  <si>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</si>
  <si>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</si>
  <si>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</si>
  <si>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</si>
  <si>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</si>
  <si>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</si>
  <si>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</si>
  <si>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</si>
  <si>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</si>
  <si>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</si>
  <si>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</si>
  <si>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</si>
  <si>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</si>
  <si>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</si>
  <si>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</si>
  <si>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</si>
  <si>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</si>
  <si>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</si>
  <si>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</si>
  <si>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</si>
  <si>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</si>
  <si>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</si>
  <si>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</si>
  <si>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</si>
  <si>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</si>
  <si>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</si>
  <si>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</si>
  <si>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</si>
  <si>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</si>
  <si>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</si>
  <si>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</si>
  <si>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</si>
  <si>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</si>
  <si>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</si>
  <si>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</si>
  <si>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</si>
  <si>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</si>
  <si>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</si>
  <si>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</si>
  <si>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</si>
  <si>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</si>
  <si>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</si>
  <si>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</si>
  <si>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</si>
  <si>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</si>
  <si>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</si>
  <si>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</si>
  <si>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</si>
  <si>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</si>
  <si>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</si>
  <si>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</si>
  <si>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</si>
  <si>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</si>
  <si>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</si>
  <si>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</si>
  <si>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</si>
  <si>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</si>
  <si>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</si>
  <si>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</si>
  <si>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</si>
  <si>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</si>
  <si>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</si>
  <si>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</si>
  <si>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</si>
  <si>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</si>
  <si>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</si>
  <si>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</si>
  <si>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</si>
  <si>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</si>
  <si>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</si>
  <si>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</si>
  <si>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</si>
  <si>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</si>
  <si>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</si>
  <si>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</si>
  <si>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</si>
  <si>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</si>
  <si>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</si>
  <si>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</si>
  <si>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</si>
  <si>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</si>
  <si>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</si>
  <si>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</si>
  <si>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</si>
  <si>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</si>
  <si>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</si>
  <si>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</si>
  <si>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</si>
  <si>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</si>
  <si>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</si>
  <si>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</si>
  <si>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</si>
  <si>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</si>
  <si>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</si>
  <si>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</si>
  <si>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</si>
  <si>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</si>
  <si>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</si>
  <si>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</si>
  <si>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</si>
  <si>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</si>
  <si>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</si>
  <si>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</si>
  <si>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</si>
  <si>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</si>
  <si>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</si>
  <si>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</si>
  <si>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</si>
  <si>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</si>
  <si>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</si>
  <si>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</si>
  <si>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</si>
  <si>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</si>
  <si>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</si>
  <si>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</si>
  <si>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</si>
  <si>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</si>
  <si>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</si>
  <si>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</si>
  <si>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</si>
  <si>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</si>
  <si>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</si>
  <si>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</si>
  <si>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</si>
  <si>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</si>
  <si>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</si>
  <si>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</si>
  <si>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</si>
  <si>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</si>
  <si>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</si>
  <si>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</si>
  <si>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</si>
  <si>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</si>
  <si>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</si>
  <si>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</si>
  <si>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</si>
  <si>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</si>
  <si>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</si>
  <si>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</si>
  <si>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</si>
  <si>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</si>
  <si>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</si>
  <si>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</si>
  <si>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</si>
  <si>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</si>
  <si>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</si>
  <si>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</si>
  <si>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</si>
  <si>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</si>
  <si>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</si>
  <si>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</si>
  <si>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</si>
  <si>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</si>
  <si>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</si>
  <si>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</si>
  <si>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</si>
  <si>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</si>
  <si>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</si>
  <si>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</si>
  <si>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</si>
  <si>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</si>
  <si>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</si>
  <si>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</si>
  <si>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</si>
  <si>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</si>
  <si>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</si>
  <si>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</si>
  <si>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</si>
  <si>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</si>
  <si>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</si>
  <si>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</si>
  <si>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</si>
  <si>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</si>
  <si>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</si>
  <si>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</si>
  <si>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</si>
  <si>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</si>
  <si>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</si>
  <si>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</si>
  <si>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</si>
  <si>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</si>
  <si>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</si>
  <si>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</si>
  <si>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</si>
  <si>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</si>
  <si>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</si>
  <si>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</si>
  <si>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</si>
  <si>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</si>
  <si>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</si>
  <si>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</si>
  <si>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</si>
  <si>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</si>
  <si>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</si>
  <si>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</si>
  <si>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</si>
  <si>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</si>
  <si>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</si>
  <si>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</si>
  <si>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</si>
  <si>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</si>
  <si>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</si>
  <si>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</si>
  <si>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</si>
  <si>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</si>
  <si>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</si>
  <si>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</si>
  <si>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</si>
  <si>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</si>
  <si>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</si>
  <si>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</si>
  <si>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</si>
  <si>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</si>
  <si>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</si>
  <si>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</si>
  <si>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</si>
  <si>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</si>
  <si>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</si>
  <si>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</si>
  <si>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</si>
  <si>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</si>
  <si>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</si>
  <si>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</si>
  <si>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</si>
  <si>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</si>
  <si>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</si>
  <si>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</si>
  <si>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</si>
  <si>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</si>
  <si>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</si>
  <si>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</si>
  <si>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</si>
  <si>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</si>
  <si>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</si>
  <si>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</si>
  <si>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</si>
  <si>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</si>
  <si>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</si>
  <si>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</si>
  <si>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</si>
  <si>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</si>
  <si>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</si>
  <si>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</si>
  <si>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</si>
  <si>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</si>
  <si>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</si>
  <si>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</si>
  <si>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</si>
  <si>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</si>
  <si>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</si>
  <si>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</si>
  <si>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</si>
  <si>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</si>
  <si>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</si>
  <si>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</si>
  <si>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</si>
  <si>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</si>
  <si>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</si>
  <si>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</si>
  <si>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</si>
  <si>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</si>
  <si>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</si>
  <si>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</si>
  <si>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</si>
  <si>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</si>
  <si>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</si>
  <si>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</si>
  <si>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</si>
  <si>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</si>
  <si>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</si>
  <si>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</si>
  <si>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</si>
  <si>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</si>
  <si>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</si>
  <si>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</si>
  <si>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</si>
  <si>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</si>
  <si>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</si>
  <si>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</si>
  <si>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</si>
  <si>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</si>
  <si>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</si>
  <si>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</si>
  <si>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</si>
  <si>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</si>
  <si>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</si>
  <si>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</si>
  <si>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</si>
  <si>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</si>
  <si>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</si>
  <si>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</si>
  <si>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</si>
  <si>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</si>
  <si>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</si>
  <si>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</si>
  <si>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</si>
  <si>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</si>
  <si>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</si>
  <si>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</si>
  <si>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</si>
  <si>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</si>
  <si>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</si>
  <si>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</si>
  <si>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</si>
  <si>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</si>
  <si>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</si>
  <si>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</si>
  <si>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</si>
  <si>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</si>
  <si>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</si>
  <si>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</si>
  <si>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</si>
  <si>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</si>
  <si>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</si>
  <si>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</si>
  <si>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</si>
  <si>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</si>
  <si>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</si>
  <si>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</si>
  <si>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</si>
  <si>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</si>
  <si>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</si>
  <si>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</si>
  <si>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</si>
  <si>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</si>
  <si>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</si>
  <si>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</si>
  <si>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</si>
  <si>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</si>
  <si>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</si>
  <si>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</si>
  <si>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</si>
  <si>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</si>
  <si>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</si>
  <si>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</si>
  <si>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</si>
  <si>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</si>
  <si>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</si>
  <si>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</si>
  <si>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</si>
  <si>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</si>
  <si>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</si>
  <si>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</si>
  <si>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</si>
  <si>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</si>
  <si>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</si>
  <si>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</si>
  <si>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</si>
  <si>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</si>
  <si>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</si>
  <si>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</si>
  <si>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</si>
  <si>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</si>
  <si>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</si>
  <si>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</si>
  <si>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</si>
  <si>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</si>
  <si>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</si>
  <si>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</si>
  <si>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</si>
  <si>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</si>
  <si>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</si>
  <si>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</si>
  <si>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</si>
  <si>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</si>
  <si>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</si>
  <si>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</si>
  <si>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</si>
  <si>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</si>
  <si>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</si>
  <si>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</si>
  <si>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</si>
  <si>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</si>
  <si>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</si>
  <si>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</si>
  <si>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</si>
  <si>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</si>
  <si>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</si>
  <si>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</si>
  <si>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</si>
  <si>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</si>
  <si>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</si>
  <si>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</si>
  <si>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</si>
  <si>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</si>
  <si>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</si>
  <si>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</si>
  <si>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</si>
  <si>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</si>
  <si>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</si>
  <si>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</si>
  <si>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</si>
  <si>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</si>
  <si>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</si>
  <si>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</si>
  <si>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</si>
  <si>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</si>
  <si>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</si>
  <si>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</si>
  <si>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</si>
  <si>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</si>
  <si>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</si>
  <si>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</si>
  <si>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</si>
  <si>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</si>
  <si>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</si>
  <si>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</si>
  <si>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</si>
  <si>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</si>
  <si>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</si>
  <si>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</si>
  <si>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</si>
  <si>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</si>
  <si>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</si>
  <si>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</si>
  <si>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</si>
  <si>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</si>
  <si>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</si>
  <si>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</si>
  <si>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</si>
  <si>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</si>
  <si>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</si>
  <si>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</si>
  <si>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</si>
  <si>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</si>
  <si>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</si>
  <si>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</si>
  <si>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</si>
  <si>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</si>
  <si>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</si>
  <si>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</si>
  <si>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</si>
  <si>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</si>
  <si>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</si>
  <si>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</si>
  <si>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</si>
  <si>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</si>
  <si>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</si>
  <si>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</si>
  <si>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</si>
  <si>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</si>
  <si>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</si>
  <si>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</si>
  <si>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</si>
  <si>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</si>
  <si>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</si>
  <si>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</si>
  <si>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</si>
  <si>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</si>
  <si>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</si>
  <si>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</si>
  <si>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</si>
  <si>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</si>
  <si>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</si>
  <si>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</si>
  <si>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</si>
  <si>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</si>
  <si>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</si>
  <si>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</si>
  <si>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</si>
  <si>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</si>
  <si>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</si>
  <si>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</si>
  <si>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</si>
  <si>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</si>
  <si>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</si>
  <si>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</si>
  <si>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</si>
  <si>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</si>
  <si>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</si>
  <si>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</si>
  <si>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</si>
  <si>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</si>
  <si>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</si>
  <si>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</si>
  <si>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</si>
  <si>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</si>
  <si>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</si>
  <si>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</si>
  <si>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</si>
  <si>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</si>
  <si>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</si>
  <si>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</si>
  <si>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</si>
  <si>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</si>
  <si>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</si>
  <si>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</si>
  <si>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</si>
  <si>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</si>
  <si>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</si>
  <si>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</si>
  <si>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</si>
  <si>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</si>
  <si>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</si>
  <si>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</si>
  <si>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</si>
  <si>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</si>
  <si>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</si>
  <si>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</si>
  <si>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</si>
  <si>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</si>
  <si>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</si>
  <si>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</si>
  <si>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</si>
  <si>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</si>
  <si>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</si>
  <si>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</si>
  <si>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</si>
  <si>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</si>
  <si>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</si>
  <si>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</si>
  <si>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</si>
  <si>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</si>
  <si>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</si>
  <si>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</si>
  <si>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</si>
  <si>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</si>
  <si>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</si>
  <si>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</si>
  <si>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</si>
  <si>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</si>
  <si>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</si>
  <si>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</si>
  <si>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</si>
  <si>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</si>
  <si>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</si>
  <si>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</si>
  <si>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</si>
  <si>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</si>
  <si>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</si>
  <si>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</si>
  <si>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</si>
  <si>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</si>
  <si>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</si>
  <si>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</si>
  <si>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</si>
  <si>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</si>
  <si>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</si>
  <si>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</si>
  <si>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</si>
  <si>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</si>
  <si>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</si>
  <si>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</si>
  <si>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</si>
  <si>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</si>
  <si>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</si>
  <si>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</si>
  <si>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</si>
  <si>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</si>
  <si>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</si>
  <si>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</si>
  <si>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</si>
  <si>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</si>
  <si>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</si>
  <si>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</si>
  <si>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</si>
  <si>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</si>
  <si>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</si>
  <si>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</si>
  <si>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</si>
  <si>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</si>
  <si>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</si>
  <si>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</si>
  <si>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</si>
  <si>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</si>
  <si>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</si>
  <si>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</si>
  <si>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</si>
  <si>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</si>
  <si>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</si>
  <si>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</si>
  <si>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</si>
  <si>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</si>
  <si>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</si>
  <si>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</si>
  <si>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</si>
  <si>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</si>
  <si>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</si>
  <si>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</si>
  <si>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</si>
  <si>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</si>
  <si>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</si>
  <si>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</si>
  <si>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</si>
  <si>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</si>
  <si>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</si>
  <si>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</si>
  <si>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</si>
  <si>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</si>
  <si>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</si>
  <si>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</si>
  <si>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</si>
  <si>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</si>
  <si>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</si>
  <si>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</si>
  <si>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</si>
  <si>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</si>
  <si>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</si>
  <si>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</si>
  <si>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</si>
  <si>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</si>
  <si>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</si>
  <si>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</si>
  <si>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</si>
  <si>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</si>
  <si>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</si>
  <si>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</si>
  <si>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</si>
  <si>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</si>
  <si>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</si>
  <si>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</si>
  <si>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</si>
  <si>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</si>
  <si>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</si>
  <si>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</si>
  <si>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</si>
  <si>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</si>
  <si>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</si>
  <si>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</si>
  <si>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</si>
  <si>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</si>
  <si>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</si>
  <si>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</si>
  <si>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</si>
  <si>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</si>
  <si>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</si>
  <si>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</si>
  <si>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</si>
  <si>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</si>
  <si>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</si>
  <si>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</si>
  <si>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</si>
  <si>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</si>
  <si>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</si>
  <si>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</si>
  <si>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</si>
  <si>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</si>
  <si>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</si>
  <si>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</si>
  <si>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</si>
  <si>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</si>
  <si>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</si>
  <si>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</si>
  <si>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</si>
  <si>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</si>
  <si>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</si>
  <si>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</si>
  <si>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</si>
  <si>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</si>
  <si>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</si>
  <si>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</si>
  <si>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</si>
  <si>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</si>
  <si>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</si>
  <si>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</si>
  <si>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</si>
  <si>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</si>
  <si>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</si>
  <si>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</si>
  <si>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</si>
  <si>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</si>
  <si>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</si>
  <si>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</si>
  <si>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</si>
  <si>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</si>
  <si>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</si>
  <si>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</si>
  <si>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</si>
  <si>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</si>
  <si>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</si>
  <si>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</si>
  <si>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</si>
  <si>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</si>
  <si>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</si>
  <si>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</si>
  <si>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</si>
  <si>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</si>
  <si>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</si>
  <si>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</si>
  <si>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</si>
  <si>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</si>
  <si>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</si>
  <si>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</si>
  <si>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</si>
  <si>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</si>
  <si>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</si>
  <si>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</si>
  <si>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</si>
  <si>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</si>
  <si>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</si>
  <si>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</si>
  <si>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</si>
  <si>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</si>
  <si>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</si>
  <si>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</si>
  <si>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</si>
  <si>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</si>
  <si>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</si>
  <si>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</si>
  <si>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</si>
  <si>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</si>
  <si>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</si>
  <si>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</si>
  <si>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</si>
  <si>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</si>
  <si>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</si>
  <si>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</si>
  <si>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</si>
  <si>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</si>
  <si>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</si>
  <si>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</si>
  <si>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</si>
  <si>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</si>
  <si>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</si>
  <si>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</si>
  <si>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</si>
  <si>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</si>
  <si>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</si>
  <si>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</si>
  <si>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</si>
  <si>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</si>
  <si>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</si>
  <si>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</si>
  <si>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</si>
  <si>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</si>
  <si>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</si>
  <si>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</si>
  <si>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</si>
  <si>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</si>
  <si>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</si>
  <si>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</si>
  <si>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</si>
  <si>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</si>
  <si>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</si>
  <si>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</si>
  <si>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</si>
  <si>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</si>
  <si>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</si>
  <si>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</si>
  <si>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</si>
  <si>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</si>
  <si>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</si>
  <si>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</si>
  <si>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</si>
  <si>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</si>
  <si>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</si>
  <si>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</si>
  <si>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</si>
  <si>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</si>
  <si>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</si>
  <si>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</si>
  <si>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</si>
  <si>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</si>
  <si>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</si>
  <si>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</si>
  <si>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</si>
  <si>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</si>
  <si>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</si>
  <si>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</si>
  <si>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</si>
  <si>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</si>
  <si>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</si>
  <si>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</si>
  <si>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</si>
  <si>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</si>
  <si>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</si>
  <si>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</si>
  <si>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</si>
  <si>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</si>
  <si>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</si>
  <si>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</si>
  <si>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</si>
  <si>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</si>
  <si>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</si>
  <si>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</si>
  <si>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</si>
  <si>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</si>
  <si>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</si>
  <si>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</si>
  <si>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</si>
  <si>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</si>
  <si>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</si>
  <si>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</si>
  <si>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</si>
  <si>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</si>
  <si>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</si>
  <si>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</si>
  <si>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</si>
  <si>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</si>
  <si>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</si>
  <si>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</si>
  <si>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</si>
  <si>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</si>
  <si>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</si>
  <si>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</si>
  <si>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</si>
  <si>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</si>
  <si>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</si>
  <si>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</si>
  <si>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</si>
  <si>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</si>
  <si>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</si>
  <si>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</si>
  <si>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</si>
  <si>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</si>
  <si>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</si>
  <si>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</si>
  <si>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</si>
  <si>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</si>
  <si>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</si>
  <si>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</si>
  <si>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</si>
  <si>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</si>
  <si>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</si>
  <si>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</si>
  <si>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</si>
  <si>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</si>
  <si>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</si>
  <si>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</si>
  <si>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</si>
  <si>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</si>
  <si>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</si>
  <si>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</si>
  <si>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</si>
  <si>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</si>
  <si>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</si>
  <si>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</si>
  <si>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</si>
  <si>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</si>
  <si>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</si>
  <si>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</si>
  <si>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</si>
  <si>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</si>
  <si>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</si>
  <si>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</si>
  <si>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</si>
  <si>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</si>
  <si>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</si>
  <si>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</si>
  <si>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</si>
  <si>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</si>
  <si>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</si>
  <si>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</si>
  <si>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</si>
  <si>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</si>
  <si>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</si>
  <si>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</si>
  <si>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</si>
  <si>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</si>
  <si>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</si>
  <si>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</si>
  <si>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</si>
  <si>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</si>
  <si>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</si>
  <si>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</si>
  <si>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</si>
  <si>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</si>
  <si>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</si>
  <si>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</si>
  <si>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</si>
  <si>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</si>
  <si>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</si>
  <si>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</si>
  <si>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</si>
  <si>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</si>
  <si>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</si>
  <si>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</si>
  <si>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</si>
  <si>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</si>
  <si>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</si>
  <si>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</si>
  <si>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</si>
  <si>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</si>
  <si>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</si>
  <si>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</si>
  <si>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</si>
  <si>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</si>
  <si>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</si>
  <si>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</si>
  <si>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</si>
  <si>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</si>
  <si>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</si>
  <si>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</si>
  <si>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</si>
  <si>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</si>
  <si>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</si>
  <si>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</si>
  <si>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</si>
  <si>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</si>
  <si>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</si>
  <si>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</si>
  <si>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</si>
  <si>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</si>
  <si>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</si>
  <si>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</si>
  <si>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</si>
  <si>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</si>
  <si>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</si>
  <si>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</si>
  <si>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</si>
  <si>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</si>
  <si>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</si>
  <si>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</si>
  <si>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</si>
  <si>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</si>
  <si>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</si>
  <si>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</si>
  <si>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</si>
  <si>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</si>
  <si>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</si>
  <si>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</si>
  <si>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</si>
  <si>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</si>
  <si>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</si>
  <si>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</si>
  <si>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</si>
  <si>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</si>
  <si>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</si>
  <si>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</si>
  <si>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</si>
  <si>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</si>
  <si>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</si>
  <si>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</si>
  <si>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</si>
  <si>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</si>
  <si>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</si>
  <si>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</si>
  <si>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</si>
  <si>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</si>
  <si>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</si>
  <si>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</si>
  <si>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</si>
  <si>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</si>
  <si>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</si>
  <si>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</si>
  <si>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</si>
  <si>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</si>
  <si>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</si>
  <si>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</si>
  <si>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</si>
  <si>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</si>
  <si>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</si>
  <si>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</si>
  <si>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</si>
  <si>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</si>
  <si>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</si>
  <si>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</si>
  <si>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</si>
  <si>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</si>
  <si>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</si>
  <si>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</si>
  <si>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</si>
  <si>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</si>
  <si>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</si>
  <si>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</si>
  <si>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</si>
  <si>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</si>
  <si>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</si>
  <si>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</si>
  <si>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</si>
  <si>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</si>
  <si>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</si>
  <si>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</si>
  <si>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</si>
  <si>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</si>
  <si>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</si>
  <si>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</si>
  <si>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</si>
  <si>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</si>
  <si>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</si>
  <si>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</si>
  <si>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</si>
  <si>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</si>
  <si>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</si>
  <si>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</si>
  <si>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</si>
  <si>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</si>
  <si>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</si>
  <si>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</si>
  <si>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</si>
  <si>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</si>
  <si>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</si>
  <si>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</si>
  <si>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</si>
  <si>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</si>
  <si>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</si>
  <si>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</si>
  <si>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</si>
  <si>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</si>
  <si>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</si>
  <si>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</si>
  <si>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</si>
  <si>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</si>
  <si>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</si>
  <si>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</si>
  <si>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</si>
  <si>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</si>
  <si>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</si>
  <si>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</si>
  <si>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</si>
  <si>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</si>
  <si>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</si>
  <si>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</si>
  <si>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</si>
  <si>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</si>
  <si>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</si>
  <si>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</si>
  <si>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</si>
  <si>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</si>
  <si>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</si>
  <si>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</si>
  <si>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</si>
  <si>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</si>
  <si>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</si>
  <si>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</si>
  <si>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</si>
  <si>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</si>
  <si>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</si>
  <si>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</si>
  <si>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</si>
  <si>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</si>
  <si>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</si>
  <si>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</si>
  <si>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</si>
  <si>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</si>
  <si>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</si>
  <si>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</si>
  <si>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</si>
  <si>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</si>
  <si>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</si>
  <si>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</si>
  <si>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</si>
  <si>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</si>
  <si>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</si>
  <si>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</si>
  <si>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</si>
  <si>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</si>
  <si>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</si>
  <si>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</si>
  <si>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</si>
  <si>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</si>
  <si>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</si>
  <si>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</si>
  <si>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</si>
  <si>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</si>
  <si>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</si>
  <si>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</si>
  <si>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</si>
  <si>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</si>
  <si>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</si>
  <si>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</si>
  <si>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</si>
  <si>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</si>
  <si>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</si>
  <si>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</si>
  <si>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</si>
  <si>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</si>
  <si>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</si>
  <si>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</si>
  <si>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</si>
  <si>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</si>
  <si>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</si>
  <si>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</si>
  <si>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</si>
  <si>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</si>
  <si>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</si>
  <si>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</si>
  <si>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</si>
  <si>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</si>
  <si>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</si>
  <si>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</si>
  <si>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</si>
  <si>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</si>
  <si>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</si>
  <si>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</si>
  <si>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</si>
  <si>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</si>
  <si>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</si>
  <si>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</si>
  <si>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</si>
  <si>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</si>
  <si>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</si>
  <si>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</si>
  <si>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</si>
  <si>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</si>
  <si>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</si>
  <si>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</si>
  <si>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</si>
  <si>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</si>
  <si>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</si>
  <si>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</si>
  <si>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</si>
  <si>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</si>
  <si>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</si>
  <si>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</si>
  <si>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</si>
  <si>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</si>
  <si>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</si>
  <si>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</si>
  <si>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</si>
  <si>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</si>
  <si>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</si>
  <si>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</si>
  <si>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</si>
  <si>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</si>
  <si>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</si>
  <si>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</si>
  <si>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</si>
  <si>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</si>
  <si>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</si>
  <si>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</si>
  <si>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</si>
  <si>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</si>
  <si>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</si>
  <si>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</si>
  <si>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</si>
  <si>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</si>
  <si>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</si>
  <si>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</si>
  <si>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</si>
  <si>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</si>
  <si>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</si>
  <si>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</si>
  <si>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</si>
  <si>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</si>
  <si>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</si>
  <si>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</si>
  <si>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</si>
  <si>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</si>
  <si>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</si>
  <si>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</si>
  <si>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</si>
  <si>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</si>
  <si>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</si>
  <si>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</si>
  <si>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</si>
  <si>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</si>
  <si>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</si>
  <si>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</si>
  <si>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</si>
  <si>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</si>
  <si>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</si>
  <si>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</si>
  <si>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</si>
  <si>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</si>
  <si>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</si>
  <si>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</si>
  <si>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</si>
  <si>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</si>
  <si>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</si>
  <si>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</si>
  <si>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</si>
  <si>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</si>
  <si>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</si>
  <si>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</si>
  <si>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</si>
  <si>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</si>
  <si>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</si>
  <si>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</si>
  <si>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</si>
  <si>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</si>
  <si>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</si>
  <si>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</si>
  <si>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</si>
  <si>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</si>
  <si>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</si>
  <si>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</si>
  <si>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</si>
  <si>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</si>
  <si>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</si>
  <si>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</si>
  <si>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</si>
  <si>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</si>
  <si>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</si>
  <si>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</si>
  <si>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</si>
  <si>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</si>
  <si>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</si>
  <si>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</si>
  <si>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</si>
  <si>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</si>
  <si>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</si>
  <si>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</si>
  <si>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</si>
  <si>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</si>
  <si>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</si>
  <si>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</si>
  <si>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</si>
  <si>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</si>
  <si>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</si>
  <si>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</si>
  <si>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</si>
  <si>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</si>
  <si>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</si>
  <si>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</si>
  <si>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</si>
  <si>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</si>
  <si>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</si>
  <si>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</si>
  <si>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</si>
  <si>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</si>
  <si>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</si>
  <si>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</si>
  <si>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</si>
  <si>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</si>
  <si>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</si>
  <si>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</si>
  <si>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</si>
  <si>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</si>
  <si>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</si>
  <si>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</si>
  <si>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</si>
  <si>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</si>
  <si>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</si>
  <si>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</si>
  <si>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</si>
  <si>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</si>
  <si>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</si>
  <si>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</si>
  <si>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</si>
  <si>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</si>
  <si>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</si>
  <si>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</si>
  <si>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</si>
  <si>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</si>
  <si>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</si>
  <si>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</si>
  <si>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</si>
  <si>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</si>
  <si>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</si>
  <si>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</si>
  <si>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</si>
  <si>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</si>
  <si>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</si>
  <si>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</si>
  <si>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</si>
  <si>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</si>
  <si>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</si>
  <si>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</si>
  <si>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</si>
  <si>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</si>
  <si>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</si>
  <si>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</si>
  <si>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</si>
  <si>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</si>
  <si>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</si>
  <si>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</si>
  <si>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</si>
  <si>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</si>
  <si>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</si>
  <si>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</si>
  <si>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</si>
  <si>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</si>
  <si>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</si>
  <si>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</si>
  <si>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</si>
  <si>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</si>
  <si>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</si>
  <si>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</si>
  <si>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</si>
  <si>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</si>
  <si>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</si>
  <si>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</si>
  <si>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</si>
  <si>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</si>
  <si>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</si>
  <si>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</si>
  <si>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</si>
  <si>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</si>
  <si>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</si>
  <si>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</si>
  <si>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</si>
  <si>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</si>
  <si>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</si>
  <si>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</si>
  <si>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</si>
  <si>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</si>
  <si>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</si>
  <si>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</si>
  <si>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</si>
  <si>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</si>
  <si>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</si>
  <si>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</si>
  <si>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</si>
  <si>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</si>
  <si>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</si>
  <si>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</si>
  <si>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</si>
  <si>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</si>
  <si>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</si>
  <si>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</si>
  <si>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</si>
  <si>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</si>
  <si>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</si>
  <si>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</si>
  <si>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</si>
  <si>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</si>
  <si>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</si>
  <si>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</si>
  <si>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</si>
  <si>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</si>
  <si>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</si>
  <si>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</si>
  <si>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</si>
  <si>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</si>
  <si>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</si>
  <si>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</si>
  <si>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</si>
  <si>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</si>
  <si>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</si>
  <si>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</si>
  <si>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</si>
  <si>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</si>
  <si>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</si>
  <si>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</si>
  <si>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</si>
  <si>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</si>
  <si>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</si>
  <si>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</si>
  <si>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</si>
  <si>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</si>
  <si>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</si>
  <si>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</si>
  <si>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</si>
  <si>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</si>
  <si>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</si>
  <si>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</si>
  <si>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</si>
  <si>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</si>
  <si>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</si>
  <si>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</si>
  <si>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</si>
  <si>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</si>
  <si>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</si>
  <si>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</si>
  <si>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</si>
  <si>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</si>
  <si>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</si>
  <si>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</si>
  <si>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</si>
  <si>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</si>
  <si>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</si>
  <si>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</si>
  <si>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</si>
  <si>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</si>
  <si>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</si>
  <si>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</si>
  <si>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</si>
  <si>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</si>
  <si>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</si>
  <si>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</si>
  <si>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</si>
  <si>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</si>
  <si>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</si>
  <si>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</si>
  <si>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</si>
  <si>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</si>
  <si>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</si>
  <si>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</si>
  <si>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</si>
  <si>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</si>
  <si>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</si>
  <si>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</si>
  <si>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</si>
  <si>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</si>
  <si>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</si>
  <si>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</si>
  <si>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</si>
  <si>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</si>
  <si>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</si>
  <si>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</si>
  <si>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</si>
  <si>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</si>
  <si>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</si>
  <si>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</si>
  <si>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</si>
  <si>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</si>
  <si>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</si>
  <si>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</si>
  <si>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</si>
  <si>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</si>
  <si>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</si>
  <si>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</si>
  <si>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</si>
  <si>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</si>
  <si>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</si>
  <si>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</si>
  <si>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</si>
  <si>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</si>
  <si>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</si>
  <si>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</si>
  <si>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</si>
  <si>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</si>
  <si>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</si>
  <si>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</si>
  <si>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</si>
  <si>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</si>
  <si>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</si>
  <si>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</si>
  <si>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</si>
  <si>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</si>
  <si>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</si>
  <si>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</si>
  <si>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</si>
  <si>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</si>
  <si>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</si>
  <si>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</si>
  <si>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</si>
  <si>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</si>
  <si>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</si>
  <si>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</si>
  <si>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</si>
  <si>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</si>
  <si>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</si>
  <si>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</si>
  <si>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</si>
  <si>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</si>
  <si>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</si>
  <si>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</si>
  <si>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</si>
  <si>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</si>
  <si>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</si>
  <si>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</si>
  <si>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</si>
  <si>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</si>
  <si>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</si>
  <si>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</si>
  <si>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</si>
  <si>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</si>
  <si>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</si>
  <si>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</si>
  <si>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</si>
  <si>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</si>
  <si>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</si>
  <si>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</si>
  <si>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</si>
  <si>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</si>
  <si>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</si>
  <si>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</si>
  <si>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</si>
  <si>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</si>
  <si>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</si>
  <si>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</si>
  <si>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</si>
  <si>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</si>
  <si>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</si>
  <si>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</si>
  <si>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</si>
  <si>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</si>
  <si>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</si>
  <si>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</si>
  <si>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</si>
  <si>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</si>
  <si>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</si>
  <si>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</si>
  <si>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</si>
  <si>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</si>
  <si>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</si>
  <si>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</si>
  <si>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</si>
  <si>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</si>
  <si>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</si>
  <si>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</si>
  <si>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</si>
  <si>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</si>
  <si>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</si>
  <si>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</si>
  <si>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</si>
  <si>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</si>
  <si>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</si>
  <si>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</si>
  <si>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</si>
  <si>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</si>
  <si>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</si>
  <si>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</si>
  <si>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</si>
  <si>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</si>
  <si>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</si>
  <si>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</si>
  <si>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</si>
  <si>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</si>
  <si>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</si>
  <si>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</si>
  <si>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</si>
  <si>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</si>
  <si>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</si>
  <si>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</si>
  <si>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</si>
  <si>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</si>
  <si>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</si>
  <si>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</si>
  <si>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</si>
  <si>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</si>
  <si>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</si>
  <si>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</si>
  <si>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</si>
  <si>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</si>
  <si>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</si>
  <si>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</si>
  <si>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</si>
  <si>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</si>
  <si>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</si>
  <si>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</si>
  <si>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</si>
  <si>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</si>
  <si>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</si>
  <si>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</si>
  <si>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</si>
  <si>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</si>
  <si>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</si>
  <si>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</si>
  <si>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</si>
  <si>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</si>
  <si>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</si>
  <si>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</si>
  <si>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</si>
  <si>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</si>
  <si>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</si>
  <si>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</si>
  <si>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</si>
  <si>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</si>
  <si>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</si>
  <si>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</si>
  <si>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</si>
  <si>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</si>
  <si>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</si>
  <si>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</si>
  <si>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</si>
  <si>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</si>
  <si>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</si>
  <si>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</si>
  <si>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</si>
  <si>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</si>
  <si>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</si>
  <si>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</si>
  <si>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</si>
  <si>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</si>
  <si>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</si>
  <si>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</si>
  <si>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</si>
  <si>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</si>
  <si>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</si>
  <si>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</si>
  <si>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</si>
  <si>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</si>
  <si>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</si>
  <si>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</si>
  <si>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</si>
  <si>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</si>
  <si>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</si>
  <si>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</si>
  <si>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</si>
  <si>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</si>
  <si>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</si>
  <si>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</si>
  <si>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</si>
  <si>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</si>
  <si>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</si>
  <si>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</si>
  <si>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</si>
  <si>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</si>
  <si>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</si>
  <si>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</si>
  <si>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</si>
  <si>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</si>
  <si>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</si>
  <si>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</si>
  <si>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</si>
  <si>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</si>
  <si>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</si>
  <si>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</si>
  <si>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</si>
  <si>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</si>
  <si>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</si>
  <si>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</si>
  <si>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</si>
  <si>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</si>
  <si>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</si>
  <si>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</si>
  <si>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</si>
  <si>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</si>
  <si>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</si>
  <si>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</si>
  <si>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</si>
  <si>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</si>
  <si>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</si>
  <si>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</si>
  <si>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</si>
  <si>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</si>
  <si>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</si>
  <si>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</si>
  <si>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</si>
  <si>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</si>
  <si>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</si>
  <si>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</si>
  <si>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</si>
  <si>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</si>
  <si>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</si>
  <si>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</si>
  <si>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</si>
  <si>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</si>
  <si>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</si>
  <si>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</si>
  <si>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</si>
  <si>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</si>
  <si>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</si>
  <si>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</si>
  <si>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</si>
  <si>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</si>
  <si>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</si>
  <si>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</si>
  <si>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</si>
  <si>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</si>
  <si>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</si>
  <si>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</si>
  <si>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</si>
  <si>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</si>
  <si>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</si>
  <si>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</si>
  <si>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</si>
  <si>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</si>
  <si>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</si>
  <si>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</si>
  <si>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</si>
  <si>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</si>
  <si>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</si>
  <si>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</si>
  <si>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</si>
  <si>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</si>
  <si>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</si>
  <si>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</si>
  <si>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</si>
  <si>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</si>
  <si>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</si>
  <si>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</si>
  <si>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</si>
  <si>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</si>
  <si>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</si>
  <si>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</si>
  <si>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</si>
  <si>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</si>
  <si>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</si>
  <si>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</si>
  <si>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</si>
  <si>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</si>
  <si>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</si>
  <si>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</si>
  <si>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</si>
  <si>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</si>
  <si>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</si>
  <si>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</si>
  <si>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</si>
  <si>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</si>
  <si>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</si>
  <si>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</si>
  <si>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</si>
  <si>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</si>
  <si>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</si>
  <si>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</si>
  <si>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</si>
  <si>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</si>
  <si>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</si>
  <si>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</si>
  <si>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</si>
  <si>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</si>
  <si>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</si>
  <si>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</si>
  <si>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</si>
  <si>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</si>
  <si>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</si>
  <si>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</si>
  <si>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</si>
  <si>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</si>
  <si>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</si>
  <si>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</si>
  <si>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</si>
  <si>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</si>
  <si>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</si>
  <si>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</si>
  <si>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</si>
  <si>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</si>
  <si>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</si>
  <si>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</si>
  <si>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</si>
  <si>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</si>
  <si>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</si>
  <si>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</si>
  <si>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</si>
  <si>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</si>
  <si>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</si>
  <si>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</si>
  <si>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</si>
  <si>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</si>
  <si>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</si>
  <si>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</si>
  <si>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</si>
  <si>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</si>
  <si>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</si>
  <si>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</si>
  <si>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</si>
  <si>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</si>
  <si>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</si>
  <si>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</si>
  <si>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</si>
  <si>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</si>
  <si>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</si>
  <si>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</si>
  <si>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</si>
  <si>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</si>
  <si>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</si>
  <si>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</si>
  <si>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</si>
  <si>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</si>
  <si>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</si>
  <si>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</si>
  <si>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</si>
  <si>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</si>
  <si>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</si>
  <si>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</si>
  <si>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</si>
  <si>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</si>
  <si>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</si>
  <si>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</si>
  <si>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</si>
  <si>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</si>
  <si>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</si>
  <si>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</si>
  <si>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</si>
  <si>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</si>
  <si>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</si>
  <si>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</si>
  <si>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</si>
  <si>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</si>
  <si>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</si>
  <si>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</si>
  <si>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</si>
  <si>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</si>
  <si>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</si>
  <si>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</si>
  <si>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</si>
  <si>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</si>
  <si>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</si>
  <si>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</si>
  <si>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</si>
  <si>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</si>
  <si>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</si>
  <si>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</si>
  <si>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</si>
  <si>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</si>
  <si>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</si>
  <si>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</si>
  <si>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</si>
  <si>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</si>
  <si>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</si>
  <si>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</si>
  <si>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</si>
  <si>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</si>
  <si>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</si>
  <si>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</si>
  <si>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</si>
  <si>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</si>
  <si>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</si>
  <si>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</si>
  <si>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</si>
  <si>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</si>
  <si>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</si>
  <si>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</si>
  <si>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</si>
  <si>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</si>
  <si>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</si>
  <si>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</si>
  <si>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</si>
  <si>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</si>
  <si>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</si>
  <si>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</si>
  <si>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</si>
  <si>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</si>
  <si>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</si>
  <si>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</si>
  <si>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</si>
  <si>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</si>
  <si>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</si>
  <si>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</si>
  <si>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</si>
  <si>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</si>
  <si>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</si>
  <si>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</si>
  <si>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</si>
  <si>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</si>
  <si>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</si>
  <si>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</si>
  <si>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</si>
  <si>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</si>
  <si>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</si>
  <si>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</si>
  <si>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</si>
  <si>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</si>
  <si>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</si>
  <si>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</si>
  <si>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</si>
  <si>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</si>
  <si>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</si>
  <si>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</si>
  <si>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</si>
  <si>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</si>
  <si>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</si>
  <si>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</si>
  <si>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</si>
  <si>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</si>
  <si>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</si>
  <si>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</si>
  <si>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</si>
  <si>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</si>
  <si>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</si>
  <si>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</si>
  <si>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</si>
  <si>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</si>
  <si>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</si>
  <si>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</si>
  <si>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</si>
  <si>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</si>
  <si>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</si>
  <si>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</si>
  <si>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</si>
  <si>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</si>
  <si>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</si>
  <si>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</si>
  <si>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</si>
  <si>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</si>
  <si>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</si>
  <si>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</si>
  <si>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</si>
  <si>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</si>
  <si>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</si>
  <si>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</si>
  <si>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</si>
  <si>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</si>
  <si>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</si>
  <si>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</si>
  <si>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</si>
  <si>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</si>
  <si>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</si>
  <si>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</si>
  <si>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</si>
  <si>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</si>
  <si>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</si>
  <si>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</si>
  <si>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</si>
  <si>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</si>
  <si>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</si>
  <si>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</si>
  <si>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</si>
  <si>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</si>
  <si>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</si>
  <si>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</si>
  <si>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</si>
  <si>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</si>
  <si>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</si>
  <si>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</si>
  <si>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</si>
  <si>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</si>
  <si>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</si>
  <si>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</si>
  <si>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</si>
  <si>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</si>
  <si>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</si>
  <si>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</si>
  <si>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</si>
  <si>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</si>
  <si>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</si>
  <si>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</si>
  <si>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</si>
  <si>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</si>
  <si>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</si>
  <si>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</si>
  <si>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</si>
  <si>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</si>
  <si>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</si>
  <si>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</si>
  <si>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</si>
  <si>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</si>
  <si>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</si>
  <si>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</si>
  <si>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</si>
  <si>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</si>
  <si>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</si>
  <si>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</si>
  <si>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</si>
  <si>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</si>
  <si>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</si>
  <si>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</si>
  <si>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</si>
  <si>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</si>
  <si>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</si>
  <si>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</si>
  <si>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</si>
  <si>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</si>
  <si>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</si>
  <si>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</si>
  <si>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</si>
  <si>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</si>
  <si>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</si>
  <si>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</si>
  <si>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</si>
  <si>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</si>
  <si>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</si>
  <si>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</si>
  <si>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</si>
  <si>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</si>
  <si>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</si>
  <si>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</si>
  <si>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</si>
  <si>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</si>
  <si>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</si>
  <si>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</si>
  <si>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</si>
  <si>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</si>
  <si>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</si>
  <si>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</si>
  <si>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</si>
  <si>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</si>
  <si>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</si>
  <si>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</si>
  <si>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</si>
  <si>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</si>
  <si>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</si>
  <si>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</si>
  <si>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</si>
  <si>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</si>
  <si>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</si>
  <si>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</si>
  <si>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</si>
  <si>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</si>
  <si>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</si>
  <si>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</si>
  <si>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</si>
  <si>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</si>
  <si>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</si>
  <si>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</si>
  <si>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</si>
  <si>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</si>
  <si>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</si>
  <si>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</si>
  <si>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</si>
  <si>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</si>
  <si>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</si>
  <si>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</si>
  <si>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</si>
  <si>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</si>
  <si>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</si>
  <si>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</si>
  <si>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</si>
  <si>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</si>
  <si>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</si>
  <si>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</si>
  <si>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</si>
  <si>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</si>
  <si>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</si>
  <si>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</si>
  <si>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</si>
  <si>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</si>
  <si>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</si>
  <si>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</si>
  <si>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</si>
  <si>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</si>
  <si>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</si>
  <si>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</si>
  <si>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</si>
  <si>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</si>
  <si>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</si>
  <si>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</si>
  <si>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</si>
  <si>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</si>
  <si>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</si>
  <si>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</si>
  <si>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</si>
  <si>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</si>
  <si>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</si>
  <si>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</si>
  <si>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</si>
  <si>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</si>
  <si>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</si>
  <si>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</si>
  <si>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</si>
  <si>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</si>
  <si>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</si>
  <si>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</si>
  <si>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</si>
  <si>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</si>
  <si>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</si>
  <si>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</si>
  <si>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</si>
  <si>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</si>
  <si>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</si>
  <si>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</si>
  <si>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</si>
  <si>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</si>
  <si>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</si>
  <si>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</si>
  <si>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</si>
  <si>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</si>
  <si>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</si>
  <si>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</si>
  <si>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</si>
  <si>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</si>
  <si>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</si>
  <si>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</si>
  <si>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</si>
  <si>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</si>
  <si>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</si>
  <si>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</si>
  <si>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</si>
  <si>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</si>
  <si>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</si>
  <si>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</si>
  <si>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</si>
  <si>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</si>
  <si>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</si>
  <si>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</si>
  <si>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</si>
  <si>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</si>
  <si>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</si>
  <si>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</si>
  <si>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</si>
  <si>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</si>
  <si>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</si>
  <si>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</si>
  <si>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</si>
  <si>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</si>
  <si>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</si>
  <si>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</si>
  <si>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</si>
  <si>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</si>
  <si>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</si>
  <si>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</si>
  <si>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</si>
  <si>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</si>
  <si>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</si>
  <si>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</si>
  <si>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</si>
  <si>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</si>
  <si>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</si>
  <si>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</si>
  <si>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</si>
  <si>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</si>
  <si>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</si>
  <si>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</si>
  <si>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</si>
  <si>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</si>
  <si>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</si>
  <si>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</si>
  <si>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</si>
  <si>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</si>
  <si>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</si>
  <si>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</si>
  <si>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</si>
  <si>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</si>
  <si>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</si>
  <si>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</si>
  <si>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</si>
  <si>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</si>
  <si>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</si>
  <si>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</si>
  <si>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</si>
  <si>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</si>
  <si>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</si>
  <si>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</si>
  <si>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</si>
  <si>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</si>
  <si>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</si>
  <si>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</si>
  <si>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</si>
  <si>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</si>
  <si>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</si>
  <si>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</si>
  <si>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</si>
  <si>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</si>
  <si>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</si>
  <si>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</si>
  <si>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</si>
  <si>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</si>
  <si>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</si>
  <si>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</si>
  <si>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</si>
  <si>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</si>
  <si>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</si>
  <si>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</si>
  <si>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</si>
  <si>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</si>
  <si>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</si>
  <si>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</si>
  <si>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</si>
  <si>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</si>
  <si>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</si>
  <si>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</si>
  <si>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</si>
  <si>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</si>
  <si>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</si>
  <si>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</si>
  <si>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</si>
  <si>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</si>
  <si>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</si>
  <si>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</si>
  <si>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</si>
  <si>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</si>
  <si>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</si>
  <si>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</si>
  <si>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</si>
  <si>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</si>
  <si>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</si>
  <si>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</si>
  <si>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</si>
  <si>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</si>
  <si>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</si>
  <si>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</si>
  <si>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</si>
  <si>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</si>
  <si>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</si>
  <si>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</si>
  <si>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</si>
  <si>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</si>
  <si>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</si>
  <si>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</si>
  <si>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</si>
  <si>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</si>
  <si>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</si>
  <si>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</si>
  <si>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</si>
  <si>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</si>
  <si>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</si>
  <si>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</si>
  <si>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</si>
  <si>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</si>
  <si>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</si>
  <si>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</si>
  <si>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</si>
  <si>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</si>
  <si>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</si>
  <si>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</si>
  <si>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</si>
  <si>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</si>
  <si>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</si>
  <si>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</si>
  <si>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</si>
  <si>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</si>
  <si>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</si>
  <si>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</si>
  <si>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</si>
  <si>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</si>
  <si>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</si>
  <si>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</si>
  <si>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</si>
  <si>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</si>
  <si>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</si>
  <si>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</si>
  <si>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</si>
  <si>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</si>
  <si>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</si>
  <si>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</si>
  <si>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</si>
  <si>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</si>
  <si>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</si>
  <si>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</si>
  <si>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</si>
  <si>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</si>
  <si>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</si>
  <si>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</si>
  <si>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</si>
  <si>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</si>
  <si>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</si>
  <si>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</si>
  <si>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</si>
  <si>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</si>
  <si>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</si>
  <si>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</si>
  <si>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</si>
  <si>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</si>
  <si>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</si>
  <si>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</si>
  <si>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</si>
  <si>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</si>
  <si>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</si>
  <si>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</si>
  <si>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</si>
  <si>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</si>
  <si>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</si>
  <si>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</si>
  <si>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</si>
  <si>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</si>
  <si>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</si>
  <si>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</si>
  <si>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</si>
  <si>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</si>
  <si>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</si>
  <si>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</si>
  <si>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</si>
  <si>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</si>
  <si>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</si>
  <si>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</si>
  <si>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</si>
  <si>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</si>
  <si>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</si>
  <si>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</si>
  <si>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</si>
  <si>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</si>
  <si>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</si>
  <si>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</si>
  <si>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</si>
  <si>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</si>
  <si>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</si>
  <si>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</si>
  <si>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</si>
  <si>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</si>
  <si>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</si>
  <si>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</si>
  <si>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</si>
  <si>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</si>
  <si>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</si>
  <si>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</si>
  <si>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</si>
  <si>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</si>
  <si>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</si>
  <si>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</si>
  <si>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</si>
  <si>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</si>
  <si>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</si>
  <si>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</si>
  <si>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</si>
  <si>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</si>
  <si>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</si>
  <si>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</si>
  <si>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</si>
  <si>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</si>
  <si>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</si>
  <si>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</si>
  <si>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</si>
  <si>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</si>
  <si>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</si>
  <si>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</si>
  <si>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</si>
  <si>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</si>
  <si>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</si>
  <si>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</si>
  <si>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</si>
  <si>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</si>
  <si>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</si>
  <si>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</si>
  <si>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</si>
  <si>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</si>
  <si>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</si>
  <si>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</si>
  <si>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</si>
  <si>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</si>
  <si>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</si>
  <si>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</si>
  <si>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</si>
  <si>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</si>
  <si>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</si>
  <si>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</si>
  <si>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</si>
  <si>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</si>
  <si>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</si>
  <si>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</si>
  <si>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</si>
  <si>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</si>
  <si>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</si>
  <si>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</si>
  <si>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</si>
  <si>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</si>
  <si>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</si>
  <si>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</si>
  <si>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</si>
  <si>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</si>
  <si>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</si>
  <si>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</si>
  <si>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</si>
  <si>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</si>
  <si>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</si>
  <si>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</si>
  <si>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</si>
  <si>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</si>
  <si>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</si>
  <si>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</si>
  <si>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</si>
  <si>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</si>
  <si>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</si>
  <si>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</si>
  <si>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</si>
  <si>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</si>
  <si>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</si>
  <si>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</si>
  <si>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</si>
  <si>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</si>
  <si>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</si>
  <si>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</si>
  <si>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</si>
  <si>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</si>
  <si>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</si>
  <si>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</si>
  <si>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</si>
  <si>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</si>
  <si>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</si>
  <si>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</si>
  <si>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</si>
  <si>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</si>
  <si>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</si>
  <si>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</si>
  <si>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</si>
  <si>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</si>
  <si>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</si>
  <si>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</si>
  <si>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</si>
  <si>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</si>
  <si>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</si>
  <si>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</si>
  <si>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</si>
  <si>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</si>
  <si>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</si>
  <si>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</si>
  <si>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</si>
  <si>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</si>
  <si>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</si>
  <si>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</si>
  <si>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</si>
  <si>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</si>
  <si>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</si>
  <si>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</si>
  <si>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</si>
  <si>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</si>
  <si>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</si>
  <si>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</si>
  <si>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</si>
  <si>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</si>
  <si>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</si>
  <si>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</si>
  <si>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</si>
  <si>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</si>
  <si>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</si>
  <si>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</si>
  <si>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</si>
  <si>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</si>
  <si>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</si>
  <si>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</si>
  <si>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</si>
  <si>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</si>
  <si>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</si>
  <si>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</si>
  <si>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</si>
  <si>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</si>
  <si>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</si>
  <si>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</si>
  <si>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</si>
  <si>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</si>
  <si>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</si>
  <si>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</si>
  <si>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</si>
  <si>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</si>
  <si>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</si>
  <si>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</si>
  <si>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</si>
  <si>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</si>
  <si>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</si>
  <si>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</si>
  <si>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</si>
  <si>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</si>
  <si>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</si>
  <si>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</si>
  <si>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</si>
  <si>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</si>
  <si>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</si>
  <si>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</si>
  <si>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</si>
  <si>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</si>
  <si>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</si>
  <si>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</si>
  <si>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</si>
  <si>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</si>
  <si>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</si>
  <si>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</si>
  <si>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</si>
  <si>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</si>
  <si>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</si>
  <si>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</si>
  <si>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</si>
  <si>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</si>
  <si>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</si>
  <si>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</si>
  <si>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</si>
  <si>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</si>
  <si>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</si>
  <si>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</si>
  <si>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</si>
  <si>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</si>
  <si>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</si>
  <si>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</si>
  <si>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</si>
  <si>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</si>
  <si>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</si>
  <si>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</si>
  <si>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</si>
  <si>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</si>
  <si>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</si>
  <si>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</si>
  <si>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</si>
  <si>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</si>
  <si>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</si>
  <si>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</si>
  <si>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</si>
  <si>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</si>
  <si>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</si>
  <si>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</si>
  <si>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</si>
  <si>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</si>
  <si>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</si>
  <si>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</si>
  <si>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</si>
  <si>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</si>
  <si>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</si>
  <si>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</si>
  <si>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</si>
  <si>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</si>
  <si>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</si>
  <si>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</si>
  <si>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</si>
  <si>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</si>
  <si>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</si>
  <si>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</si>
  <si>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</si>
  <si>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</si>
  <si>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</si>
  <si>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</si>
  <si>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</si>
  <si>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</si>
  <si>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</si>
  <si>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</si>
  <si>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</si>
  <si>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</si>
  <si>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</si>
  <si>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</si>
  <si>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</si>
  <si>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</si>
  <si>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</si>
  <si>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</si>
  <si>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</si>
  <si>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</si>
  <si>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</si>
  <si>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</si>
  <si>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</si>
  <si>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</si>
  <si>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</si>
  <si>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</si>
  <si>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</si>
  <si>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</si>
  <si>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</si>
  <si>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</si>
  <si>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</si>
  <si>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</si>
  <si>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</si>
  <si>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</si>
  <si>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</si>
  <si>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</si>
  <si>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</si>
  <si>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</si>
  <si>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</si>
  <si>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</si>
  <si>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</si>
  <si>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</si>
  <si>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</si>
  <si>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</si>
  <si>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</si>
  <si>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</si>
  <si>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</si>
  <si>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</si>
  <si>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</si>
  <si>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</si>
  <si>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</si>
  <si>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</si>
  <si>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</si>
  <si>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</si>
  <si>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</si>
  <si>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</si>
  <si>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</si>
  <si>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</si>
  <si>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</si>
  <si>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</si>
  <si>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</si>
  <si>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</si>
  <si>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</si>
  <si>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</si>
  <si>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</si>
  <si>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</si>
  <si>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</si>
  <si>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</si>
  <si>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</si>
  <si>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</si>
  <si>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</si>
  <si>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</si>
  <si>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</si>
  <si>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</si>
  <si>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</si>
  <si>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</si>
  <si>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</si>
  <si>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</si>
  <si>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</si>
  <si>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</si>
  <si>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</si>
  <si>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</si>
  <si>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</si>
  <si>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</si>
  <si>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</si>
  <si>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</si>
  <si>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</si>
  <si>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</si>
  <si>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</si>
  <si>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</si>
  <si>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</si>
  <si>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</si>
  <si>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</si>
  <si>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</si>
  <si>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</si>
  <si>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</si>
  <si>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</si>
  <si>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</si>
  <si>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</si>
  <si>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</si>
  <si>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</si>
  <si>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</si>
  <si>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</si>
  <si>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</si>
  <si>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</si>
  <si>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</si>
  <si>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</si>
  <si>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</si>
  <si>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</si>
  <si>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</si>
  <si>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</si>
  <si>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</si>
  <si>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</si>
  <si>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</si>
  <si>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</si>
  <si>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</si>
  <si>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</si>
  <si>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</si>
  <si>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</si>
  <si>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</si>
  <si>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</si>
  <si>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</si>
  <si>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</si>
  <si>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</si>
  <si>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</si>
  <si>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</si>
  <si>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</si>
  <si>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</si>
  <si>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</si>
  <si>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</si>
  <si>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</si>
  <si>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</si>
  <si>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</si>
  <si>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</si>
  <si>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</si>
  <si>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</si>
  <si>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</si>
  <si>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</si>
  <si>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</si>
  <si>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</si>
  <si>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</si>
  <si>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</si>
  <si>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</si>
  <si>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</si>
  <si>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</si>
  <si>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</si>
  <si>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</si>
  <si>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</si>
  <si>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</si>
  <si>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</si>
  <si>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</si>
  <si>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</si>
  <si>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</si>
  <si>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</si>
  <si>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</si>
  <si>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</si>
  <si>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</si>
  <si>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</si>
  <si>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</si>
  <si>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</si>
  <si>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</si>
  <si>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</si>
  <si>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</si>
  <si>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</si>
  <si>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</si>
  <si>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</si>
  <si>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</si>
  <si>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</si>
  <si>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</si>
  <si>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</si>
  <si>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</si>
  <si>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</si>
  <si>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</si>
  <si>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</si>
  <si>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</si>
  <si>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</si>
  <si>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</si>
  <si>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</si>
  <si>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</si>
  <si>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</si>
  <si>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</si>
  <si>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</si>
  <si>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</si>
  <si>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</si>
  <si>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</si>
  <si>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</si>
  <si>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</si>
  <si>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</si>
  <si>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</si>
  <si>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</si>
  <si>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</si>
  <si>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</si>
  <si>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</si>
  <si>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</si>
  <si>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</si>
  <si>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</si>
  <si>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</si>
  <si>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</si>
  <si>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</si>
  <si>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</si>
  <si>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</si>
  <si>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</si>
  <si>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</si>
  <si>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</si>
  <si>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</si>
  <si>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</si>
  <si>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</si>
  <si>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</si>
  <si>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</si>
  <si>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</si>
  <si>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</si>
  <si>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</si>
  <si>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</si>
  <si>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</si>
  <si>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</si>
  <si>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</si>
  <si>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</si>
  <si>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</si>
  <si>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</si>
  <si>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</si>
  <si>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</si>
  <si>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</si>
  <si>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</si>
  <si>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</si>
  <si>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</si>
  <si>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</si>
  <si>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</si>
  <si>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</si>
  <si>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</si>
  <si>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</si>
  <si>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</si>
  <si>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</si>
  <si>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</si>
  <si>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</si>
  <si>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</si>
  <si>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</si>
  <si>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</si>
  <si>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</si>
  <si>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</si>
  <si>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</si>
  <si>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</si>
  <si>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</si>
  <si>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</si>
  <si>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</si>
  <si>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</si>
  <si>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</si>
  <si>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</si>
  <si>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</si>
  <si>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</si>
  <si>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</si>
  <si>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</si>
  <si>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</si>
  <si>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</si>
  <si>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</si>
  <si>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</si>
  <si>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</si>
  <si>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</si>
  <si>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</si>
  <si>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</si>
  <si>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</si>
  <si>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</si>
  <si>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</si>
  <si>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</si>
  <si>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</si>
  <si>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</si>
  <si>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</si>
  <si>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</si>
  <si>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</si>
  <si>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</si>
  <si>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</si>
  <si>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</si>
  <si>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</si>
  <si>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</si>
  <si>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</si>
  <si>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</si>
  <si>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</si>
  <si>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</si>
  <si>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</si>
  <si>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</si>
  <si>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</si>
  <si>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</si>
  <si>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</si>
  <si>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</si>
  <si>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</si>
  <si>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</si>
  <si>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</si>
  <si>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</si>
  <si>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</si>
  <si>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</si>
  <si>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</si>
  <si>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</si>
  <si>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</si>
  <si>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</si>
  <si>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</si>
  <si>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</si>
  <si>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</si>
  <si>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</si>
  <si>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</si>
  <si>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</si>
  <si>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</si>
  <si>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</si>
  <si>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</si>
  <si>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</si>
  <si>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</si>
  <si>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</si>
  <si>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</si>
  <si>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</si>
  <si>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</si>
  <si>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</si>
  <si>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</si>
  <si>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</si>
  <si>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</si>
  <si>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</si>
  <si>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</si>
  <si>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</si>
  <si>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</si>
  <si>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</si>
  <si>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</si>
  <si>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</si>
  <si>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</si>
  <si>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</si>
  <si>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</si>
  <si>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</si>
  <si>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</si>
  <si>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</si>
  <si>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</si>
  <si>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</si>
  <si>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</si>
  <si>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</si>
  <si>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</si>
  <si>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</si>
  <si>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</si>
  <si>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</si>
  <si>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</si>
  <si>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</si>
  <si>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</si>
  <si>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</si>
  <si>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</si>
  <si>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</si>
  <si>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</si>
  <si>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</si>
  <si>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</si>
  <si>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</si>
  <si>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</si>
  <si>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</si>
  <si>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</si>
  <si>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</si>
  <si>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</si>
  <si>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</si>
  <si>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</si>
  <si>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</si>
  <si>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</si>
  <si>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</si>
  <si>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</si>
  <si>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</si>
  <si>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</si>
  <si>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</si>
  <si>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</si>
  <si>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</si>
  <si>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</si>
  <si>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</si>
  <si>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</si>
  <si>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</si>
  <si>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</si>
  <si>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</si>
  <si>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</si>
  <si>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</si>
  <si>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</si>
  <si>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</si>
  <si>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</si>
  <si>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</si>
  <si>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</si>
  <si>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</si>
  <si>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</si>
  <si>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</si>
  <si>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</si>
  <si>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</si>
  <si>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</si>
  <si>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</si>
  <si>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</si>
  <si>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</si>
  <si>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</si>
  <si>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</si>
  <si>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</si>
  <si>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</si>
  <si>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</si>
  <si>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</si>
  <si>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</si>
  <si>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</si>
  <si>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</si>
  <si>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</si>
  <si>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</si>
  <si>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</si>
  <si>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</si>
  <si>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</si>
  <si>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</si>
  <si>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</si>
  <si>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</si>
  <si>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</si>
  <si>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</si>
  <si>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</si>
  <si>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</si>
  <si>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</si>
  <si>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</si>
  <si>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</si>
  <si>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</si>
  <si>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</si>
  <si>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</si>
  <si>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</si>
  <si>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</si>
  <si>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</si>
  <si>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</si>
  <si>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</si>
  <si>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</si>
  <si>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</si>
  <si>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</si>
  <si>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</si>
  <si>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</si>
  <si>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</si>
  <si>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</si>
  <si>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</si>
  <si>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</si>
  <si>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</si>
  <si>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</si>
  <si>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</si>
  <si>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</si>
  <si>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</si>
  <si>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</si>
  <si>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</si>
  <si>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</si>
  <si>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</si>
  <si>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</si>
  <si>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</si>
  <si>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</si>
  <si>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</si>
  <si>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</si>
  <si>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</si>
  <si>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</si>
  <si>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</si>
  <si>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</si>
  <si>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</si>
  <si>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</si>
  <si>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</si>
  <si>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</si>
  <si>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</si>
  <si>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</si>
  <si>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</si>
  <si>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</si>
  <si>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</si>
  <si>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</si>
  <si>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</si>
  <si>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</si>
  <si>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</si>
  <si>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</si>
  <si>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</si>
  <si>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</si>
  <si>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</si>
  <si>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</si>
  <si>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</si>
  <si>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</si>
  <si>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</si>
  <si>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</si>
  <si>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</si>
  <si>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</si>
  <si>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</si>
  <si>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</si>
  <si>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</si>
  <si>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</si>
  <si>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</si>
  <si>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</si>
  <si>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</si>
  <si>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</si>
  <si>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</si>
  <si>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</si>
  <si>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</si>
  <si>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</si>
  <si>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</si>
  <si>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</si>
  <si>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</si>
  <si>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</si>
  <si>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</si>
  <si>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</si>
  <si>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</si>
  <si>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</si>
  <si>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</si>
  <si>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</si>
  <si>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</si>
  <si>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</si>
  <si>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</si>
  <si>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</si>
  <si>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</si>
  <si>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</si>
  <si>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</si>
  <si>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</si>
  <si>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</si>
  <si>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</si>
  <si>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</si>
  <si>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</si>
  <si>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</si>
  <si>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</si>
  <si>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</si>
  <si>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</si>
  <si>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</si>
  <si>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</si>
  <si>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</si>
  <si>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</si>
  <si>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</si>
  <si>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</si>
  <si>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</si>
  <si>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</si>
  <si>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</si>
  <si>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</si>
  <si>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</si>
  <si>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</si>
  <si>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</si>
  <si>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</si>
  <si>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</si>
  <si>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</si>
  <si>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</si>
  <si>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</si>
  <si>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</si>
  <si>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</si>
  <si>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</si>
  <si>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</si>
  <si>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</si>
  <si>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</si>
  <si>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</si>
  <si>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</si>
  <si>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</si>
  <si>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</si>
  <si>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</si>
  <si>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</si>
  <si>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</si>
  <si>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</si>
  <si>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</si>
  <si>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</si>
  <si>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</si>
  <si>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</si>
  <si>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</si>
  <si>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</si>
  <si>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</si>
  <si>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</si>
  <si>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</si>
  <si>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</si>
  <si>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</si>
  <si>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</si>
  <si>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</si>
  <si>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</si>
  <si>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</si>
  <si>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</si>
  <si>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</si>
  <si>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</si>
  <si>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</si>
  <si>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</si>
  <si>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</si>
  <si>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</si>
  <si>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</si>
  <si>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</si>
  <si>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</si>
  <si>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</si>
  <si>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</si>
  <si>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</si>
  <si>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</si>
  <si>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</si>
  <si>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</si>
  <si>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</si>
  <si>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</si>
  <si>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</si>
  <si>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</si>
  <si>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</si>
  <si>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</si>
  <si>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</si>
  <si>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</si>
  <si>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</si>
  <si>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</si>
  <si>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</si>
  <si>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</si>
  <si>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</si>
  <si>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</si>
  <si>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</si>
  <si>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</si>
  <si>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</si>
  <si>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</si>
  <si>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</si>
  <si>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</si>
  <si>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</si>
  <si>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</si>
  <si>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</si>
  <si>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</si>
  <si>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</si>
  <si>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</si>
  <si>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</si>
  <si>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</si>
  <si>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</si>
  <si>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</si>
  <si>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</si>
  <si>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</si>
  <si>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</si>
  <si>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</si>
  <si>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</si>
  <si>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</si>
  <si>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</si>
  <si>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</si>
  <si>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</si>
  <si>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</si>
  <si>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</si>
  <si>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</si>
  <si>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</si>
  <si>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</si>
  <si>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</si>
  <si>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</si>
  <si>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</si>
  <si>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</si>
  <si>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</si>
  <si>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</si>
  <si>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</si>
  <si>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</si>
  <si>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</si>
  <si>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</si>
  <si>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</si>
  <si>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</si>
  <si>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</si>
  <si>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</si>
  <si>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</si>
  <si>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</si>
  <si>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</si>
  <si>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</si>
  <si>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</si>
  <si>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</si>
  <si>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</si>
  <si>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</si>
  <si>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</si>
  <si>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</si>
  <si>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</si>
  <si>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</si>
  <si>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</si>
  <si>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</si>
  <si>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</si>
  <si>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</si>
  <si>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</si>
  <si>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</si>
  <si>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</si>
  <si>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</si>
  <si>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</si>
  <si>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</si>
  <si>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</si>
  <si>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</si>
  <si>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</si>
  <si>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</si>
  <si>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</si>
  <si>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</si>
  <si>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</si>
  <si>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</si>
  <si>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</si>
  <si>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</si>
  <si>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</si>
  <si>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</si>
  <si>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</si>
  <si>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</si>
  <si>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</si>
  <si>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</si>
  <si>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</si>
  <si>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</si>
  <si>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</si>
  <si>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</si>
  <si>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</si>
  <si>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</si>
  <si>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</si>
  <si>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</si>
  <si>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</si>
  <si>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</si>
  <si>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</si>
  <si>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</si>
  <si>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</si>
  <si>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</si>
  <si>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</si>
  <si>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</si>
  <si>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</si>
  <si>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</si>
  <si>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</si>
  <si>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</si>
  <si>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</si>
  <si>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</si>
  <si>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</si>
  <si>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</si>
  <si>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</si>
  <si>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</si>
  <si>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</si>
  <si>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</si>
  <si>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</si>
  <si>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</si>
  <si>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</si>
  <si>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</si>
  <si>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</si>
  <si>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</si>
  <si>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</si>
  <si>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</si>
  <si>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</si>
  <si>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</si>
  <si>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</si>
  <si>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</si>
  <si>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</si>
  <si>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</si>
  <si>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</si>
  <si>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</si>
  <si>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</si>
  <si>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</si>
  <si>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</si>
  <si>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</si>
  <si>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</si>
  <si>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</si>
  <si>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</si>
  <si>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</si>
  <si>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</si>
  <si>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</si>
  <si>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</si>
  <si>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</si>
  <si>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</si>
  <si>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</si>
  <si>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</si>
  <si>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</si>
  <si>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</si>
  <si>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</si>
  <si>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</si>
  <si>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</si>
  <si>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</si>
  <si>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</si>
  <si>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</si>
  <si>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</si>
  <si>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</si>
  <si>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</si>
  <si>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</si>
  <si>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</si>
  <si>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</si>
  <si>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</si>
  <si>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</si>
  <si>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</si>
  <si>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</si>
  <si>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</si>
  <si>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</si>
  <si>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</si>
  <si>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</si>
  <si>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</si>
  <si>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</si>
  <si>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</si>
  <si>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</si>
  <si>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</si>
  <si>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</si>
  <si>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</si>
  <si>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</si>
  <si>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</si>
  <si>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</si>
  <si>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</si>
  <si>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</si>
  <si>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</si>
  <si>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</si>
  <si>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</si>
  <si>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</si>
  <si>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</si>
  <si>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</si>
  <si>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</si>
  <si>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</si>
  <si>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</si>
  <si>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</si>
  <si>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</si>
  <si>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</si>
  <si>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</si>
  <si>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</si>
  <si>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</si>
  <si>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</si>
  <si>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</si>
  <si>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</si>
  <si>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</si>
  <si>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</si>
  <si>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</si>
  <si>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</si>
  <si>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</si>
  <si>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</si>
  <si>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</si>
  <si>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</si>
  <si>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</si>
  <si>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</si>
  <si>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</si>
  <si>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</si>
  <si>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</si>
  <si>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</si>
  <si>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</si>
  <si>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</si>
  <si>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</si>
  <si>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</si>
  <si>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</si>
  <si>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</si>
  <si>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</si>
  <si>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</si>
  <si>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</si>
  <si>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</si>
  <si>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</si>
  <si>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</si>
  <si>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</si>
  <si>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</si>
  <si>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</si>
  <si>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</si>
  <si>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</si>
  <si>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</si>
  <si>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</si>
  <si>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</si>
  <si>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</si>
  <si>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</si>
  <si>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</si>
  <si>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</si>
  <si>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</si>
  <si>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</si>
  <si>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</si>
  <si>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</si>
  <si>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</si>
  <si>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</si>
  <si>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</si>
  <si>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</si>
  <si>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</si>
  <si>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</si>
  <si>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</si>
  <si>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</si>
  <si>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</si>
  <si>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</si>
  <si>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</si>
  <si>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</si>
  <si>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</si>
  <si>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</si>
  <si>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</si>
  <si>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</si>
  <si>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</si>
  <si>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</si>
  <si>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</si>
  <si>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</si>
  <si>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</si>
  <si>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</si>
  <si>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</si>
  <si>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</si>
  <si>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</si>
  <si>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</si>
  <si>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</si>
  <si>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</si>
  <si>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</si>
  <si>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</si>
  <si>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</si>
  <si>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</si>
  <si>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</si>
  <si>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</si>
  <si>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</si>
  <si>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</si>
  <si>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</si>
  <si>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</si>
  <si>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</si>
  <si>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</si>
  <si>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</si>
  <si>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</si>
  <si>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</si>
  <si>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</si>
  <si>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</si>
  <si>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</si>
  <si>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</si>
  <si>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</si>
  <si>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</si>
  <si>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</si>
  <si>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</si>
  <si>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</si>
  <si>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</si>
  <si>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</si>
  <si>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</si>
  <si>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</si>
  <si>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</si>
  <si>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</si>
  <si>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</si>
  <si>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</si>
  <si>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</si>
  <si>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</si>
  <si>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</si>
  <si>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</si>
  <si>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</si>
  <si>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</si>
  <si>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</si>
  <si>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</si>
  <si>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</si>
  <si>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</si>
  <si>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</si>
  <si>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</si>
  <si>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</si>
  <si>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</si>
  <si>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</si>
  <si>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</si>
  <si>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</si>
  <si>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</si>
  <si>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</si>
  <si>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</si>
  <si>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</si>
  <si>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</si>
  <si>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</si>
  <si>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</si>
  <si>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</si>
  <si>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</si>
  <si>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</si>
  <si>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</si>
  <si>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</si>
  <si>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</si>
  <si>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</si>
  <si>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</si>
  <si>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</si>
  <si>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</si>
  <si>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</si>
  <si>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</si>
  <si>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</si>
  <si>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</si>
  <si>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</si>
  <si>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</si>
  <si>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</si>
  <si>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</si>
  <si>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</si>
  <si>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</si>
  <si>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</si>
  <si>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</si>
  <si>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</si>
  <si>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</si>
  <si>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</si>
  <si>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</si>
  <si>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</si>
  <si>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</si>
  <si>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</si>
  <si>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</si>
  <si>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</si>
  <si>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</si>
  <si>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</si>
  <si>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</si>
  <si>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</si>
  <si>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</si>
  <si>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</si>
  <si>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</si>
  <si>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</si>
  <si>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</si>
  <si>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</si>
  <si>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</si>
  <si>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</si>
  <si>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</si>
  <si>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</si>
  <si>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</si>
  <si>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</si>
  <si>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</si>
  <si>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</si>
  <si>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</si>
  <si>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</si>
  <si>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</si>
  <si>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</si>
  <si>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</si>
  <si>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</si>
  <si>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</si>
  <si>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</si>
  <si>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</si>
  <si>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</si>
  <si>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</si>
  <si>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</si>
  <si>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</si>
  <si>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</si>
  <si>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</si>
  <si>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</si>
  <si>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</si>
  <si>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</si>
  <si>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</si>
  <si>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</si>
  <si>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</si>
  <si>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</si>
  <si>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</si>
  <si>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</si>
  <si>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</si>
  <si>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</si>
  <si>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</si>
  <si>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</si>
  <si>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</si>
  <si>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</si>
  <si>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</si>
  <si>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</si>
  <si>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</si>
  <si>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</si>
  <si>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</si>
  <si>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</si>
  <si>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</si>
  <si>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</si>
  <si>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</si>
  <si>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</si>
  <si>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</si>
  <si>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</si>
  <si>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</si>
  <si>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</si>
  <si>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</si>
  <si>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</si>
  <si>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</si>
  <si>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</si>
  <si>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</si>
  <si>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</si>
  <si>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</si>
  <si>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</si>
  <si>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</si>
  <si>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</si>
  <si>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</si>
  <si>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</si>
  <si>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</si>
  <si>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</si>
  <si>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</si>
  <si>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</si>
  <si>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</si>
  <si>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</si>
  <si>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</si>
  <si>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</si>
  <si>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</si>
  <si>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</si>
  <si>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</si>
  <si>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</si>
  <si>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</si>
  <si>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</si>
  <si>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</si>
  <si>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</si>
  <si>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</si>
  <si>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</si>
  <si>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</si>
  <si>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</si>
  <si>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</si>
  <si>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</si>
  <si>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</si>
  <si>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</si>
  <si>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</si>
  <si>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</si>
  <si>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</si>
  <si>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</si>
  <si>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</si>
  <si>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</si>
  <si>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</si>
  <si>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</si>
  <si>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</si>
  <si>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</si>
  <si>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</si>
  <si>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</si>
  <si>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</si>
  <si>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</si>
  <si>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</si>
  <si>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</si>
  <si>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</si>
  <si>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</si>
  <si>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</si>
  <si>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</si>
  <si>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</si>
  <si>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</si>
  <si>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</si>
  <si>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</si>
  <si>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</si>
  <si>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</si>
  <si>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</si>
  <si>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</si>
  <si>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</si>
  <si>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</si>
  <si>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</si>
  <si>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</si>
  <si>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</si>
  <si>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</si>
  <si>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</si>
  <si>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</si>
  <si>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</si>
  <si>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</si>
  <si>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</si>
  <si>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</si>
  <si>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</si>
  <si>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</si>
  <si>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</si>
  <si>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</si>
  <si>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</si>
  <si>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</si>
  <si>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</si>
  <si>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</si>
  <si>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</si>
  <si>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</si>
  <si>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</si>
  <si>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</si>
  <si>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</si>
  <si>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</si>
  <si>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</si>
  <si>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</si>
  <si>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</si>
  <si>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</si>
  <si>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</si>
  <si>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</si>
  <si>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</si>
  <si>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</si>
  <si>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</si>
  <si>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</si>
  <si>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</si>
  <si>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</si>
  <si>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</si>
  <si>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</si>
  <si>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</si>
  <si>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</si>
  <si>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</si>
  <si>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</si>
  <si>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</si>
  <si>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</si>
  <si>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</si>
  <si>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</si>
  <si>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</si>
  <si>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</si>
  <si>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</si>
  <si>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</si>
  <si>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</si>
  <si>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</si>
  <si>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</si>
  <si>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</si>
  <si>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</si>
  <si>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</si>
  <si>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</si>
  <si>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</si>
  <si>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</si>
  <si>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</si>
  <si>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</si>
  <si>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</si>
  <si>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</si>
  <si>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</si>
  <si>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</si>
  <si>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</si>
  <si>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</si>
  <si>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</si>
  <si>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</si>
  <si>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</si>
  <si>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</si>
  <si>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</si>
  <si>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</si>
  <si>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</si>
  <si>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</si>
  <si>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</si>
  <si>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</si>
  <si>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</si>
  <si>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</si>
  <si>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</si>
  <si>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</si>
  <si>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</si>
  <si>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</si>
  <si>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</si>
  <si>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</si>
  <si>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</si>
  <si>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</si>
  <si>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</si>
  <si>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</si>
  <si>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</si>
  <si>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</si>
  <si>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</si>
  <si>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</si>
  <si>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</si>
  <si>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</si>
  <si>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</si>
  <si>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</si>
  <si>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</si>
  <si>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</si>
  <si>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</si>
  <si>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</si>
  <si>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</si>
  <si>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</si>
  <si>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</si>
  <si>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</si>
  <si>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</si>
  <si>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</si>
  <si>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</si>
  <si>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</si>
  <si>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</si>
  <si>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</si>
  <si>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</si>
  <si>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</si>
  <si>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</si>
  <si>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</si>
  <si>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</si>
  <si>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</si>
  <si>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</si>
  <si>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</si>
  <si>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</si>
  <si>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</si>
  <si>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</si>
  <si>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</si>
  <si>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</si>
  <si>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</si>
  <si>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</si>
  <si>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</si>
  <si>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</si>
  <si>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</si>
  <si>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</si>
  <si>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</si>
  <si>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</si>
  <si>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</si>
  <si>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</si>
  <si>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</si>
  <si>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</si>
  <si>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</si>
  <si>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</si>
  <si>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</si>
  <si>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</si>
  <si>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</si>
  <si>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</si>
  <si>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</si>
  <si>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</si>
  <si>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</si>
  <si>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</si>
  <si>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</si>
  <si>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</si>
  <si>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</si>
  <si>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</si>
  <si>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</si>
  <si>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</si>
  <si>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</si>
  <si>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</si>
  <si>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</si>
  <si>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</si>
  <si>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</si>
  <si>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</si>
  <si>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</si>
  <si>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</si>
  <si>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</si>
  <si>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</si>
  <si>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</si>
  <si>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</si>
  <si>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</si>
  <si>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</si>
  <si>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</si>
  <si>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</si>
  <si>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</si>
  <si>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</si>
  <si>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</si>
  <si>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</si>
  <si>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</si>
  <si>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</si>
  <si>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</si>
  <si>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</si>
  <si>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</si>
  <si>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</si>
  <si>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</si>
  <si>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</si>
  <si>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</si>
  <si>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</si>
  <si>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</si>
  <si>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</si>
  <si>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</si>
  <si>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</si>
  <si>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</si>
  <si>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</si>
  <si>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</si>
  <si>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</si>
  <si>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</si>
  <si>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</si>
  <si>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</si>
  <si>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</si>
  <si>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</si>
  <si>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</si>
  <si>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</si>
  <si>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</si>
  <si>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</si>
  <si>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</si>
  <si>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</si>
  <si>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</si>
  <si>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</si>
  <si>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</si>
  <si>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</si>
  <si>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</si>
  <si>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</si>
  <si>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</si>
  <si>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</si>
  <si>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</si>
  <si>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</si>
  <si>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</si>
  <si>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</si>
  <si>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</si>
  <si>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</si>
  <si>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</si>
  <si>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</si>
  <si>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</si>
  <si>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</si>
  <si>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</si>
  <si>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</si>
  <si>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</si>
  <si>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</si>
  <si>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</si>
  <si>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</si>
  <si>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</si>
  <si>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</si>
  <si>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</si>
  <si>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</si>
  <si>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</si>
  <si>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</si>
  <si>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</si>
  <si>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</si>
  <si>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</si>
  <si>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</si>
  <si>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</si>
  <si>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</si>
  <si>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</si>
  <si>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</si>
  <si>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</si>
  <si>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</si>
  <si>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</si>
  <si>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</si>
  <si>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</si>
  <si>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</si>
  <si>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</si>
  <si>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</si>
  <si>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</si>
  <si>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</si>
  <si>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</si>
  <si>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</si>
  <si>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</si>
  <si>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</si>
  <si>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</si>
  <si>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</si>
  <si>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</si>
  <si>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</si>
  <si>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</si>
  <si>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</si>
  <si>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</si>
  <si>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</si>
  <si>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</si>
  <si>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</si>
  <si>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</si>
  <si>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</si>
  <si>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</si>
  <si>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</si>
  <si>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</si>
  <si>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</si>
  <si>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</si>
  <si>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</si>
  <si>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</si>
  <si>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</si>
  <si>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</si>
  <si>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</si>
  <si>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</si>
  <si>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</si>
  <si>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</si>
  <si>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</si>
  <si>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</si>
  <si>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</si>
  <si>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</si>
  <si>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</si>
  <si>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</si>
  <si>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</si>
  <si>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</si>
  <si>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</si>
  <si>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</si>
  <si>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</si>
  <si>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</si>
  <si>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</si>
  <si>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</si>
  <si>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</si>
  <si>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</si>
  <si>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</si>
  <si>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</si>
  <si>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</si>
  <si>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</si>
  <si>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</si>
  <si>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</si>
  <si>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</si>
  <si>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</si>
  <si>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</si>
  <si>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</si>
  <si>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</si>
  <si>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</si>
  <si>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</si>
  <si>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</si>
  <si>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</si>
  <si>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</si>
  <si>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</si>
  <si>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</si>
  <si>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</si>
  <si>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</si>
  <si>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</si>
  <si>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</si>
  <si>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</si>
  <si>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</si>
  <si>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</si>
  <si>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</si>
  <si>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</si>
  <si>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</si>
  <si>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</si>
  <si>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</si>
  <si>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</si>
  <si>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</si>
  <si>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</si>
  <si>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</si>
  <si>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</si>
  <si>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</si>
  <si>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</si>
  <si>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</si>
  <si>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</si>
  <si>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</si>
  <si>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</si>
  <si>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</si>
  <si>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</si>
  <si>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</si>
  <si>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</si>
  <si>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</si>
  <si>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</si>
  <si>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</si>
  <si>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</si>
  <si>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</si>
  <si>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</si>
  <si>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</si>
  <si>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</si>
  <si>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</si>
  <si>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</si>
  <si>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</si>
  <si>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</si>
  <si>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</si>
  <si>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</si>
  <si>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</si>
  <si>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</si>
  <si>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</si>
  <si>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</si>
  <si>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</si>
  <si>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</si>
  <si>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</si>
  <si>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</si>
  <si>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</si>
  <si>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</si>
  <si>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</si>
  <si>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</si>
  <si>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</si>
  <si>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</si>
  <si>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</si>
  <si>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</si>
  <si>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</si>
  <si>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</si>
  <si>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</si>
  <si>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</si>
  <si>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</si>
  <si>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</si>
  <si>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</si>
  <si>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</si>
  <si>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</si>
  <si>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</si>
  <si>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</si>
  <si>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</si>
  <si>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</si>
  <si>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</si>
  <si>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</si>
  <si>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</si>
  <si>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</si>
  <si>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</si>
  <si>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</si>
  <si>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</si>
  <si>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</si>
  <si>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</si>
  <si>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</si>
  <si>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</si>
  <si>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</si>
  <si>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</si>
  <si>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</si>
  <si>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</si>
  <si>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</si>
  <si>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</si>
  <si>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</si>
  <si>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</si>
  <si>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</si>
  <si>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</si>
  <si>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</si>
  <si>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</si>
  <si>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</si>
  <si>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</si>
  <si>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</si>
  <si>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</si>
  <si>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</si>
  <si>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</si>
  <si>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</si>
  <si>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</si>
  <si>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</si>
  <si>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</si>
  <si>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</si>
  <si>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</si>
  <si>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</si>
  <si>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</si>
  <si>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</si>
  <si>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</si>
  <si>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</si>
  <si>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</si>
  <si>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</si>
  <si>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</si>
  <si>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</si>
  <si>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</si>
  <si>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</si>
  <si>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</si>
  <si>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</si>
  <si>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</si>
  <si>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</si>
  <si>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</si>
  <si>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</si>
  <si>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</si>
  <si>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</si>
  <si>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</si>
  <si>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</si>
  <si>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</si>
  <si>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</si>
  <si>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</si>
  <si>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</si>
  <si>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</si>
  <si>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</si>
  <si>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</si>
  <si>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</si>
  <si>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</si>
  <si>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</si>
  <si>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</si>
  <si>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</si>
  <si>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</si>
  <si>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</si>
  <si>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</si>
  <si>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</si>
  <si>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</si>
  <si>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</si>
  <si>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</si>
  <si>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</si>
  <si>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</si>
  <si>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</si>
  <si>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</si>
  <si>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</si>
  <si>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</si>
  <si>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</si>
  <si>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</si>
  <si>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</si>
  <si>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</si>
  <si>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</si>
  <si>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</si>
  <si>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</si>
  <si>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</si>
  <si>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</si>
  <si>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</si>
  <si>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</si>
  <si>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</si>
  <si>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</si>
  <si>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</si>
  <si>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</si>
  <si>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</si>
  <si>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</si>
  <si>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</si>
  <si>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</si>
  <si>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</si>
  <si>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</si>
  <si>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</si>
  <si>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</si>
  <si>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</si>
  <si>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</si>
  <si>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</si>
  <si>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</si>
  <si>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</si>
  <si>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</si>
  <si>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</si>
  <si>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</si>
  <si>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</si>
  <si>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</si>
  <si>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</si>
  <si>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</si>
  <si>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</si>
  <si>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</si>
  <si>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</si>
  <si>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</si>
  <si>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</si>
  <si>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</si>
  <si>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</si>
  <si>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</si>
  <si>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</si>
  <si>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</si>
  <si>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</si>
  <si>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</si>
  <si>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</si>
  <si>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</si>
  <si>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</si>
  <si>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</si>
  <si>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</si>
  <si>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</si>
  <si>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</si>
  <si>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</si>
  <si>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</si>
  <si>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</si>
  <si>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</si>
  <si>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</si>
  <si>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</si>
  <si>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</si>
  <si>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</si>
  <si>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</si>
  <si>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</si>
  <si>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</si>
  <si>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</si>
  <si>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</si>
  <si>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</si>
  <si>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</si>
  <si>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</si>
  <si>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</si>
  <si>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</si>
  <si>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</si>
  <si>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</si>
  <si>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</si>
  <si>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</si>
  <si>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</si>
  <si>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</si>
  <si>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</si>
  <si>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</si>
  <si>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</si>
  <si>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</si>
  <si>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</si>
  <si>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</si>
  <si>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</si>
  <si>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</si>
  <si>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</si>
  <si>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</si>
  <si>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</si>
  <si>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</si>
  <si>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</si>
  <si>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</si>
  <si>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</si>
  <si>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</si>
  <si>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</si>
  <si>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</si>
  <si>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</si>
  <si>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</si>
  <si>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</si>
  <si>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</si>
  <si>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</si>
  <si>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</si>
  <si>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</si>
  <si>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</si>
  <si>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</si>
  <si>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</si>
  <si>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</si>
  <si>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</si>
  <si>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</si>
  <si>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</si>
  <si>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</si>
  <si>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</si>
  <si>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</si>
  <si>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</si>
  <si>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</si>
  <si>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</si>
  <si>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</si>
  <si>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</si>
  <si>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</si>
  <si>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</si>
  <si>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</si>
  <si>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</si>
  <si>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</si>
  <si>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</si>
  <si>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</si>
  <si>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</si>
  <si>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</si>
  <si>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</si>
  <si>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</si>
  <si>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</si>
  <si>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</si>
  <si>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</si>
  <si>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</si>
  <si>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</si>
  <si>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</si>
  <si>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</si>
  <si>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</si>
  <si>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</si>
  <si>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</si>
  <si>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</si>
  <si>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</si>
  <si>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</si>
  <si>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</si>
  <si>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</si>
  <si>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</si>
  <si>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</si>
  <si>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</si>
  <si>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</si>
  <si>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</si>
  <si>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</si>
  <si>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</si>
  <si>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</si>
  <si>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</si>
  <si>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</si>
  <si>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</si>
  <si>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</si>
  <si>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</si>
  <si>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</si>
  <si>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</si>
  <si>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</si>
  <si>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</si>
  <si>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</si>
  <si>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</si>
  <si>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</si>
  <si>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</si>
  <si>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</si>
  <si>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</si>
  <si>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</si>
  <si>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</si>
  <si>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</si>
  <si>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</si>
  <si>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</si>
  <si>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</si>
  <si>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</si>
  <si>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</si>
  <si>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</si>
  <si>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</si>
  <si>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</si>
  <si>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</si>
  <si>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</si>
  <si>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</si>
  <si>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</si>
  <si>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</si>
  <si>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</si>
  <si>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</si>
  <si>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</si>
  <si>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</si>
  <si>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</si>
  <si>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</si>
  <si>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</si>
  <si>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</si>
  <si>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</si>
  <si>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</si>
  <si>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</si>
  <si>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</si>
  <si>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</si>
  <si>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</si>
  <si>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</si>
  <si>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</si>
  <si>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</si>
  <si>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</si>
  <si>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</si>
  <si>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</si>
  <si>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</si>
  <si>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</si>
  <si>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</si>
  <si>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</si>
  <si>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</si>
  <si>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</si>
  <si>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</si>
  <si>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</si>
  <si>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</si>
  <si>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</si>
  <si>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</si>
  <si>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</si>
  <si>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</si>
  <si>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</si>
  <si>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</si>
  <si>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</si>
  <si>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</si>
  <si>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</si>
  <si>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</si>
  <si>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</si>
  <si>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</si>
  <si>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</si>
  <si>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</si>
  <si>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</si>
  <si>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</si>
  <si>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</si>
  <si>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</si>
  <si>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</si>
  <si>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</si>
  <si>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</si>
  <si>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</si>
  <si>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</si>
  <si>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</si>
  <si>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</si>
  <si>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</si>
  <si>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</si>
  <si>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</si>
  <si>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</si>
  <si>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</si>
  <si>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</si>
  <si>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</si>
  <si>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</si>
  <si>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</si>
  <si>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</si>
  <si>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</si>
  <si>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</si>
  <si>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</si>
  <si>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</si>
  <si>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</si>
  <si>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</si>
  <si>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</si>
  <si>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</si>
  <si>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</si>
  <si>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</si>
  <si>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</si>
  <si>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</si>
  <si>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</si>
  <si>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</si>
  <si>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</si>
  <si>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</si>
  <si>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</si>
  <si>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</si>
  <si>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</si>
  <si>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</si>
  <si>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</si>
  <si>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</si>
  <si>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</si>
  <si>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</si>
  <si>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</si>
  <si>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</si>
  <si>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</si>
  <si>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</si>
  <si>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</si>
  <si>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</si>
  <si>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</si>
  <si>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</si>
  <si>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</si>
  <si>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</si>
  <si>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</si>
  <si>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</si>
  <si>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</si>
  <si>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</si>
  <si>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</si>
  <si>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</si>
  <si>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</si>
  <si>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</si>
  <si>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</si>
  <si>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</si>
  <si>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</si>
  <si>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</si>
  <si>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</si>
  <si>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</si>
  <si>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</si>
  <si>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</si>
  <si>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</si>
  <si>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</si>
  <si>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</si>
  <si>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</si>
  <si>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</si>
  <si>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</si>
  <si>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</si>
  <si>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</si>
  <si>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</si>
  <si>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</si>
  <si>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</si>
  <si>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</si>
  <si>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</si>
  <si>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</si>
  <si>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</si>
  <si>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</si>
  <si>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</si>
  <si>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</si>
  <si>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</si>
  <si>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</si>
  <si>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</si>
  <si>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</si>
  <si>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</si>
  <si>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</si>
  <si>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</si>
  <si>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</si>
  <si>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</si>
  <si>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</si>
  <si>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</si>
  <si>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</si>
  <si>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</si>
  <si>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</si>
  <si>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</si>
  <si>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</si>
  <si>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</si>
  <si>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</si>
  <si>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</si>
  <si>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</si>
  <si>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</si>
  <si>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</si>
  <si>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</si>
  <si>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</si>
  <si>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</si>
  <si>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</si>
  <si>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</si>
  <si>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</si>
  <si>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</si>
  <si>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</si>
  <si>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</si>
  <si>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</si>
  <si>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</si>
  <si>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</si>
  <si>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</si>
  <si>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</si>
  <si>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</si>
  <si>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</si>
  <si>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</si>
  <si>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</si>
  <si>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</si>
  <si>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</si>
  <si>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</si>
  <si>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</si>
  <si>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</si>
  <si>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</si>
  <si>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</si>
  <si>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</si>
  <si>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</si>
  <si>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</si>
  <si>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</si>
  <si>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</si>
  <si>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</si>
  <si>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</si>
  <si>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</si>
  <si>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</si>
  <si>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</si>
  <si>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</si>
  <si>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</si>
  <si>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</si>
  <si>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</si>
  <si>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</si>
  <si>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</si>
  <si>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</si>
  <si>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</si>
  <si>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</si>
  <si>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</si>
  <si>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</si>
  <si>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</si>
  <si>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</si>
  <si>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</si>
  <si>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</si>
  <si>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</si>
  <si>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</si>
  <si>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</si>
  <si>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</si>
  <si>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</si>
  <si>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</si>
  <si>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</si>
  <si>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</si>
  <si>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</si>
  <si>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</si>
  <si>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</si>
  <si>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</si>
  <si>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</si>
  <si>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</si>
  <si>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</si>
  <si>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</si>
  <si>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</si>
  <si>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</si>
  <si>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</si>
  <si>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</si>
  <si>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</si>
  <si>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</si>
  <si>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</si>
  <si>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</si>
  <si>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</si>
  <si>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</si>
  <si>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</si>
  <si>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</si>
  <si>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</si>
  <si>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</si>
  <si>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</si>
  <si>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</si>
  <si>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</si>
  <si>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</si>
  <si>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</si>
  <si>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</si>
  <si>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</si>
  <si>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</si>
  <si>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</si>
  <si>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</si>
  <si>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</si>
  <si>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</si>
  <si>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</si>
  <si>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</si>
  <si>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</si>
  <si>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</si>
  <si>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</si>
  <si>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</si>
  <si>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</si>
  <si>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</si>
  <si>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</si>
  <si>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</si>
  <si>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</si>
  <si>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</si>
  <si>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</si>
  <si>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</si>
  <si>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</si>
  <si>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</si>
  <si>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</si>
  <si>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</si>
  <si>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</si>
  <si>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</si>
  <si>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</si>
  <si>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</si>
  <si>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</si>
  <si>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</si>
  <si>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</si>
  <si>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</si>
  <si>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</si>
  <si>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</si>
  <si>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</si>
  <si>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</si>
  <si>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</si>
  <si>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</si>
  <si>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</si>
  <si>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</si>
  <si>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</si>
  <si>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</si>
  <si>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</si>
  <si>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</si>
  <si>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</si>
  <si>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</si>
  <si>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</si>
  <si>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</si>
  <si>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</si>
  <si>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</si>
  <si>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</si>
  <si>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</si>
  <si>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</si>
  <si>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</si>
  <si>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</si>
  <si>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</si>
  <si>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</si>
  <si>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</si>
  <si>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</si>
  <si>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</si>
  <si>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</si>
  <si>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</si>
  <si>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</si>
  <si>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</si>
  <si>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</si>
  <si>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</si>
  <si>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</si>
  <si>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</si>
  <si>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</si>
  <si>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</si>
  <si>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</si>
  <si>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</si>
  <si>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</si>
  <si>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</si>
  <si>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</si>
  <si>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</si>
  <si>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</si>
  <si>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</si>
  <si>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</si>
  <si>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</si>
  <si>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</si>
  <si>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</si>
  <si>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</si>
  <si>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</si>
  <si>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</si>
  <si>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</si>
  <si>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</si>
  <si>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</si>
  <si>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</si>
  <si>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</si>
  <si>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</si>
  <si>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</si>
  <si>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</si>
  <si>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</si>
  <si>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</si>
  <si>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</si>
  <si>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</si>
  <si>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</si>
  <si>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</si>
  <si>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</si>
  <si>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</si>
  <si>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</si>
  <si>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</si>
  <si>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</si>
  <si>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</si>
  <si>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</si>
  <si>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</si>
  <si>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</si>
  <si>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</si>
  <si>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</si>
  <si>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</si>
  <si>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</si>
  <si>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</si>
  <si>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</si>
  <si>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</si>
  <si>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</si>
  <si>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</si>
  <si>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</si>
  <si>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</si>
  <si>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</si>
  <si>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</si>
  <si>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</si>
  <si>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</si>
  <si>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</si>
  <si>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</si>
  <si>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</si>
  <si>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</si>
  <si>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</si>
  <si>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</si>
  <si>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</si>
  <si>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</si>
  <si>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</si>
  <si>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</si>
  <si>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</si>
  <si>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</si>
  <si>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</si>
  <si>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</si>
  <si>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</si>
  <si>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</si>
  <si>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</si>
  <si>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</si>
  <si>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</si>
  <si>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</si>
  <si>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</si>
  <si>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</si>
  <si>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</si>
  <si>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</si>
  <si>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</si>
  <si>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</si>
  <si>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</si>
  <si>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</si>
  <si>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</si>
  <si>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</si>
  <si>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</si>
  <si>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</si>
  <si>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</si>
  <si>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</si>
  <si>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</si>
  <si>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</si>
  <si>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</si>
  <si>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</si>
  <si>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</si>
  <si>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</si>
  <si>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</si>
  <si>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</si>
  <si>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</si>
  <si>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</si>
  <si>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</si>
  <si>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</si>
  <si>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</si>
  <si>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</si>
  <si>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</si>
  <si>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</si>
  <si>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</si>
  <si>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</si>
  <si>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</si>
  <si>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</si>
  <si>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</si>
  <si>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</si>
  <si>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</si>
  <si>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</si>
  <si>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</si>
  <si>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</si>
  <si>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</si>
  <si>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</si>
  <si>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</si>
  <si>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</si>
  <si>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</si>
  <si>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</si>
  <si>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</si>
  <si>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</si>
  <si>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</si>
  <si>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</si>
  <si>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</si>
  <si>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</si>
  <si>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</si>
  <si>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</si>
  <si>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</si>
  <si>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</si>
  <si>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</si>
  <si>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</si>
  <si>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</si>
  <si>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</si>
  <si>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</si>
  <si>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</si>
  <si>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</si>
  <si>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</si>
  <si>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</si>
  <si>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</si>
  <si>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</si>
  <si>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</si>
  <si>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</si>
  <si>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</si>
  <si>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</si>
  <si>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</si>
  <si>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</si>
  <si>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</si>
  <si>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</si>
  <si>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</si>
  <si>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</si>
  <si>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</si>
  <si>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</si>
  <si>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</si>
  <si>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</si>
  <si>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</si>
  <si>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</si>
  <si>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</si>
  <si>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</si>
  <si>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</si>
  <si>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</si>
  <si>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</si>
  <si>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</si>
  <si>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</si>
  <si>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</si>
  <si>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</si>
  <si>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</si>
  <si>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</si>
  <si>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</si>
  <si>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</si>
  <si>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</si>
  <si>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</si>
  <si>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</si>
  <si>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</si>
  <si>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</si>
  <si>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</si>
  <si>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</si>
  <si>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</si>
  <si>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</si>
  <si>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</si>
  <si>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</si>
  <si>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</si>
  <si>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</si>
  <si>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</si>
  <si>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</si>
  <si>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</si>
  <si>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</si>
  <si>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</si>
  <si>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</si>
  <si>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</si>
  <si>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</si>
  <si>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</si>
  <si>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</si>
  <si>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</si>
  <si>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</si>
  <si>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</si>
  <si>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</si>
  <si>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</si>
  <si>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</si>
  <si>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</si>
  <si>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</si>
  <si>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</si>
  <si>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</si>
  <si>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</si>
  <si>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</si>
  <si>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</si>
  <si>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</si>
  <si>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</si>
  <si>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</si>
  <si>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</si>
  <si>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</si>
  <si>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</si>
  <si>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</si>
  <si>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</si>
  <si>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</si>
  <si>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</si>
  <si>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</si>
  <si>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</si>
  <si>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</si>
  <si>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</si>
  <si>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</si>
  <si>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</si>
  <si>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</si>
  <si>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</si>
  <si>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</si>
  <si>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</si>
  <si>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</si>
  <si>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</si>
  <si>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</si>
  <si>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</si>
  <si>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</si>
  <si>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</si>
  <si>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</si>
  <si>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</si>
  <si>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</si>
  <si>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</si>
  <si>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</si>
  <si>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</si>
  <si>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</si>
  <si>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</si>
  <si>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</si>
  <si>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</si>
  <si>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</si>
  <si>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</si>
  <si>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</si>
  <si>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</si>
  <si>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</si>
  <si>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</si>
  <si>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</si>
  <si>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</si>
  <si>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</si>
  <si>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</si>
  <si>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</si>
  <si>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</si>
  <si>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</si>
  <si>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</si>
  <si>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</si>
  <si>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</si>
  <si>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</si>
  <si>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</si>
  <si>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</si>
  <si>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</si>
  <si>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</si>
  <si>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</si>
  <si>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</si>
  <si>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</si>
  <si>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</si>
  <si>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</si>
  <si>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</si>
  <si>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</si>
  <si>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</si>
  <si>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</si>
  <si>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</si>
  <si>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</si>
  <si>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</si>
  <si>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</si>
  <si>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</si>
  <si>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</si>
  <si>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</si>
  <si>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</si>
  <si>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</si>
  <si>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</si>
  <si>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</si>
  <si>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</si>
  <si>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</si>
  <si>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</si>
  <si>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</si>
  <si>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</si>
  <si>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</si>
  <si>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</si>
  <si>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</si>
  <si>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</si>
  <si>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</si>
  <si>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</si>
  <si>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</si>
  <si>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</si>
  <si>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</si>
  <si>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</si>
  <si>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</si>
  <si>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</si>
  <si>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</si>
  <si>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</si>
  <si>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</si>
  <si>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</si>
  <si>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</si>
  <si>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</si>
  <si>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</si>
  <si>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</si>
  <si>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</si>
  <si>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</si>
  <si>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</si>
  <si>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</si>
  <si>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</si>
  <si>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</si>
  <si>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</si>
  <si>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</si>
  <si>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</si>
  <si>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</si>
  <si>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</si>
  <si>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</si>
  <si>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</si>
  <si>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</si>
  <si>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</si>
  <si>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</si>
  <si>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</si>
  <si>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</si>
  <si>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</si>
  <si>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</si>
  <si>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</si>
  <si>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</si>
  <si>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</si>
  <si>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</si>
  <si>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</si>
  <si>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</si>
  <si>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</si>
  <si>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</si>
  <si>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</si>
  <si>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</si>
  <si>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</si>
  <si>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</si>
  <si>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</si>
  <si>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</si>
  <si>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</si>
  <si>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</si>
  <si>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</si>
  <si>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</si>
  <si>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</si>
  <si>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</si>
  <si>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</si>
  <si>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</si>
  <si>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</si>
  <si>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</si>
  <si>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</si>
  <si>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</si>
  <si>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</si>
  <si>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</si>
  <si>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</si>
  <si>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</si>
  <si>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</si>
  <si>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</si>
  <si>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</si>
  <si>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</si>
  <si>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</si>
  <si>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</si>
  <si>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</si>
  <si>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</si>
  <si>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</si>
  <si>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</si>
  <si>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</si>
  <si>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</si>
  <si>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</si>
  <si>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</si>
  <si>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</si>
  <si>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</si>
  <si>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</si>
  <si>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</si>
  <si>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</si>
  <si>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</si>
  <si>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</si>
  <si>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</si>
  <si>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</si>
  <si>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</si>
  <si>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</si>
  <si>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</si>
  <si>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</si>
  <si>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</si>
  <si>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</si>
  <si>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</si>
  <si>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</si>
  <si>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</si>
  <si>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</si>
  <si>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</si>
  <si>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</si>
  <si>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</si>
  <si>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</si>
  <si>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</si>
  <si>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</si>
  <si>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</si>
  <si>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</si>
  <si>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</si>
  <si>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</si>
  <si>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</si>
  <si>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</si>
  <si>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</si>
  <si>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</si>
  <si>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</si>
  <si>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</si>
  <si>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</si>
  <si>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</si>
  <si>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</si>
  <si>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</si>
  <si>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</si>
  <si>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</si>
  <si>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</si>
  <si>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</si>
  <si>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</si>
  <si>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</si>
  <si>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</si>
  <si>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</si>
  <si>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</si>
  <si>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</si>
  <si>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</si>
  <si>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</si>
  <si>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</si>
  <si>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</si>
  <si>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</si>
  <si>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</si>
  <si>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</si>
  <si>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</si>
  <si>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</si>
  <si>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</si>
  <si>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</si>
  <si>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</si>
  <si>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</si>
  <si>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</si>
  <si>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</si>
  <si>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</si>
  <si>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</si>
  <si>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</si>
  <si>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</si>
  <si>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</si>
  <si>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</si>
  <si>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</si>
  <si>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</si>
  <si>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</si>
  <si>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</si>
  <si>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</si>
  <si>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</si>
  <si>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</si>
  <si>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</si>
  <si>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</si>
  <si>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</si>
  <si>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</si>
  <si>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</si>
  <si>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</si>
  <si>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</si>
  <si>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</si>
  <si>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</si>
  <si>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</si>
  <si>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</si>
  <si>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</si>
  <si>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</si>
  <si>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</si>
  <si>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</si>
  <si>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</si>
  <si>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</si>
  <si>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</si>
  <si>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</si>
  <si>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</si>
  <si>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</si>
  <si>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</si>
  <si>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</si>
  <si>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</si>
  <si>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</si>
  <si>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</si>
  <si>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</si>
  <si>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</si>
  <si>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</si>
  <si>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</si>
  <si>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</si>
  <si>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</si>
  <si>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</si>
  <si>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</si>
  <si>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</si>
  <si>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</si>
  <si>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</si>
  <si>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</si>
  <si>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</si>
  <si>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</si>
  <si>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</si>
  <si>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</si>
  <si>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</si>
  <si>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</si>
  <si>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</si>
  <si>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</si>
  <si>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</si>
  <si>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</si>
  <si>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</si>
  <si>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</si>
  <si>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</si>
  <si>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</si>
  <si>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</si>
  <si>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</si>
  <si>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</si>
  <si>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</si>
  <si>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</si>
  <si>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</si>
  <si>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</si>
  <si>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</si>
  <si>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</si>
  <si>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</si>
  <si>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</si>
  <si>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</si>
  <si>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</si>
  <si>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</si>
  <si>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</si>
  <si>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</si>
  <si>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</si>
  <si>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</si>
  <si>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</si>
  <si>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</si>
  <si>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</si>
  <si>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</si>
  <si>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</si>
  <si>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</si>
  <si>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</si>
  <si>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</si>
  <si>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</si>
  <si>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</si>
  <si>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</si>
  <si>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</si>
  <si>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</si>
  <si>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</si>
  <si>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</si>
  <si>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</si>
  <si>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</si>
  <si>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</si>
  <si>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</si>
  <si>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</si>
  <si>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</si>
  <si>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</si>
  <si>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</si>
  <si>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</si>
  <si>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</si>
  <si>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</si>
  <si>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</si>
  <si>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</si>
  <si>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</si>
  <si>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</si>
  <si>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</si>
  <si>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</si>
  <si>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</si>
  <si>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</si>
  <si>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</si>
  <si>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</si>
  <si>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</si>
  <si>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</si>
  <si>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</si>
  <si>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</si>
  <si>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</si>
  <si>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</si>
  <si>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</si>
  <si>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</si>
  <si>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</si>
  <si>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</si>
  <si>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</si>
  <si>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</si>
  <si>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</si>
  <si>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</si>
  <si>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</si>
  <si>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</si>
  <si>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</si>
  <si>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</si>
  <si>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</si>
  <si>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</si>
  <si>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</si>
  <si>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</si>
  <si>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</si>
  <si>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</si>
  <si>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</si>
  <si>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</si>
  <si>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</si>
  <si>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</si>
  <si>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</si>
  <si>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</si>
  <si>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</si>
  <si>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</si>
  <si>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</si>
  <si>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</si>
  <si>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</si>
  <si>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</si>
  <si>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</si>
  <si>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</si>
  <si>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</si>
  <si>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</si>
  <si>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</si>
  <si>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</si>
  <si>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</si>
  <si>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</si>
  <si>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</si>
  <si>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</si>
  <si>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</si>
  <si>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</si>
  <si>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</si>
  <si>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</si>
  <si>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</si>
  <si>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</si>
  <si>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</si>
  <si>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</si>
  <si>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</si>
  <si>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</si>
  <si>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</si>
  <si>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</si>
  <si>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</si>
  <si>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</si>
  <si>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</si>
  <si>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</si>
  <si>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</si>
  <si>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</si>
  <si>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</si>
  <si>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</si>
  <si>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</si>
  <si>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</si>
  <si>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</si>
  <si>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</si>
  <si>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</si>
  <si>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</si>
  <si>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</si>
  <si>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</si>
  <si>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</si>
  <si>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</si>
  <si>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</si>
  <si>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</si>
  <si>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</si>
  <si>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</si>
  <si>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</si>
  <si>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</si>
  <si>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</si>
  <si>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</si>
  <si>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</si>
  <si>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</si>
  <si>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</si>
  <si>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</si>
  <si>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</si>
  <si>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</si>
  <si>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</si>
  <si>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</si>
  <si>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</si>
  <si>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</si>
  <si>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</si>
  <si>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</si>
  <si>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</si>
  <si>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</si>
  <si>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</si>
  <si>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</si>
  <si>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</si>
  <si>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</si>
  <si>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</si>
  <si>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</si>
  <si>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</si>
  <si>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</si>
  <si>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</si>
  <si>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</si>
  <si>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</si>
  <si>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</si>
  <si>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</si>
  <si>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</si>
  <si>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</si>
  <si>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</si>
  <si>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</si>
  <si>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</si>
  <si>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</si>
  <si>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</si>
  <si>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</si>
  <si>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</si>
  <si>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</si>
  <si>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</si>
  <si>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</si>
  <si>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</si>
  <si>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</si>
  <si>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</si>
  <si>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</si>
  <si>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</si>
  <si>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</si>
  <si>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</si>
  <si>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</si>
  <si>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</si>
  <si>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</si>
  <si>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</si>
  <si>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</si>
  <si>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</si>
  <si>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</si>
  <si>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</si>
  <si>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</si>
  <si>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</si>
  <si>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</si>
  <si>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</si>
  <si>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</si>
  <si>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</si>
  <si>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</si>
  <si>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</si>
  <si>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</si>
  <si>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</si>
  <si>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</si>
  <si>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</si>
  <si>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</si>
  <si>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</si>
  <si>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</si>
  <si>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</si>
  <si>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</si>
  <si>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</si>
  <si>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</si>
  <si>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</si>
  <si>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</si>
  <si>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</si>
  <si>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</si>
  <si>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</si>
  <si>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</si>
  <si>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</si>
  <si>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</si>
  <si>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</si>
  <si>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</si>
  <si>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</si>
  <si>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</si>
  <si>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</si>
  <si>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</si>
  <si>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</si>
  <si>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</si>
  <si>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</si>
  <si>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</si>
  <si>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</si>
  <si>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</si>
  <si>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</si>
  <si>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</si>
  <si>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</si>
  <si>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</si>
  <si>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</si>
  <si>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</si>
  <si>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</si>
  <si>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</si>
  <si>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</si>
  <si>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</si>
  <si>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</si>
  <si>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</si>
  <si>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</si>
  <si>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</si>
  <si>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</si>
  <si>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</si>
  <si>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</si>
  <si>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</si>
  <si>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</si>
  <si>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</si>
  <si>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</si>
  <si>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</si>
  <si>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</si>
  <si>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</si>
  <si>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</si>
  <si>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</si>
  <si>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</si>
  <si>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</si>
  <si>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</si>
  <si>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</si>
  <si>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</si>
  <si>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</si>
  <si>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</si>
  <si>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</si>
  <si>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</si>
  <si>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</si>
  <si>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</si>
  <si>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</si>
  <si>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</si>
  <si>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</si>
  <si>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</si>
  <si>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</si>
  <si>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</si>
  <si>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</si>
  <si>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</si>
  <si>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</si>
  <si>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</si>
  <si>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</si>
  <si>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</si>
  <si>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</si>
  <si>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</si>
  <si>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</si>
  <si>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</si>
  <si>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</si>
  <si>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</si>
  <si>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</si>
  <si>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</si>
  <si>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</si>
  <si>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</si>
  <si>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</si>
  <si>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</si>
  <si>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</si>
  <si>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</si>
  <si>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</si>
  <si>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</si>
  <si>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</si>
  <si>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</si>
  <si>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</si>
  <si>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</si>
  <si>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</si>
  <si>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</si>
  <si>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</si>
  <si>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</si>
  <si>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</si>
  <si>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</si>
  <si>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</si>
  <si>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</si>
  <si>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</si>
  <si>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</si>
  <si>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</si>
  <si>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</si>
  <si>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</si>
  <si>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</si>
  <si>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</si>
  <si>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</si>
  <si>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</si>
  <si>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</si>
  <si>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</si>
  <si>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</si>
  <si>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</si>
  <si>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</si>
  <si>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</si>
  <si>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</si>
  <si>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</si>
  <si>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</si>
  <si>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</si>
  <si>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</si>
  <si>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</si>
  <si>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</si>
  <si>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</si>
  <si>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</si>
  <si>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</si>
  <si>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</si>
  <si>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</si>
  <si>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</si>
  <si>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</si>
  <si>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</si>
  <si>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</si>
  <si>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</si>
  <si>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</si>
  <si>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</si>
  <si>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</si>
  <si>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</si>
  <si>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</si>
  <si>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</si>
  <si>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</si>
  <si>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</si>
  <si>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</si>
  <si>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</si>
  <si>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</si>
  <si>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</si>
  <si>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</si>
  <si>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</si>
  <si>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</si>
  <si>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</si>
  <si>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</si>
  <si>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</si>
  <si>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</si>
  <si>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</si>
  <si>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</si>
  <si>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</si>
  <si>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</si>
  <si>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</si>
  <si>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</si>
  <si>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</si>
  <si>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</si>
  <si>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</si>
  <si>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</si>
  <si>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</si>
  <si>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</si>
  <si>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</si>
  <si>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</si>
  <si>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</si>
  <si>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</si>
  <si>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</si>
  <si>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</si>
  <si>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</si>
  <si>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</si>
  <si>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</si>
  <si>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</si>
  <si>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</si>
  <si>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</si>
  <si>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</si>
  <si>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</si>
  <si>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</si>
  <si>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</si>
  <si>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</si>
  <si>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</si>
  <si>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</si>
  <si>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</si>
  <si>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</si>
  <si>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</si>
  <si>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</si>
  <si>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</si>
  <si>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</si>
  <si>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</si>
  <si>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</si>
  <si>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</si>
  <si>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</si>
  <si>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</si>
  <si>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</si>
  <si>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</si>
  <si>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</si>
  <si>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</si>
  <si>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</si>
  <si>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</si>
  <si>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</si>
  <si>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</si>
  <si>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</si>
  <si>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</si>
  <si>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</si>
  <si>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</si>
  <si>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</si>
  <si>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</si>
  <si>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</si>
  <si>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</si>
  <si>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</si>
  <si>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</si>
  <si>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</si>
  <si>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</si>
  <si>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</si>
  <si>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</si>
  <si>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</si>
  <si>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</si>
  <si>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</si>
  <si>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</si>
  <si>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</si>
  <si>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</si>
  <si>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</si>
  <si>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</si>
  <si>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</si>
  <si>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</si>
  <si>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</si>
  <si>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</si>
  <si>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</si>
  <si>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</si>
  <si>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</si>
  <si>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</si>
  <si>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</si>
  <si>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</si>
  <si>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</si>
  <si>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</si>
  <si>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</si>
  <si>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</si>
  <si>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</si>
  <si>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</si>
  <si>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</si>
  <si>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</si>
  <si>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</si>
  <si>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</si>
  <si>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</si>
  <si>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</si>
  <si>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</si>
  <si>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</si>
  <si>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</si>
  <si>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</si>
  <si>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</si>
  <si>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</si>
  <si>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</si>
  <si>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</si>
  <si>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</si>
  <si>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</si>
  <si>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</si>
  <si>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</si>
  <si>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</si>
  <si>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</si>
  <si>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</si>
  <si>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</si>
  <si>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</si>
  <si>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</si>
  <si>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</si>
  <si>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</si>
  <si>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</si>
  <si>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</si>
  <si>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</si>
  <si>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</si>
  <si>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</si>
  <si>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</si>
  <si>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</si>
  <si>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</si>
  <si>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</si>
  <si>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</si>
  <si>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</si>
  <si>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</si>
  <si>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</si>
  <si>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</si>
  <si>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</si>
  <si>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</si>
  <si>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</si>
  <si>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</si>
  <si>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</si>
  <si>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</si>
  <si>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</si>
  <si>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</si>
  <si>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</si>
  <si>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</si>
  <si>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</si>
  <si>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</si>
  <si>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</si>
  <si>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</si>
  <si>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</si>
  <si>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</si>
  <si>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</si>
  <si>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</si>
  <si>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</si>
  <si>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</si>
  <si>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</si>
  <si>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</si>
  <si>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</si>
  <si>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</si>
  <si>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</si>
  <si>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</si>
  <si>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</si>
  <si>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</si>
  <si>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</si>
  <si>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</si>
  <si>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</si>
  <si>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</si>
  <si>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</si>
  <si>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</si>
  <si>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</si>
  <si>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</si>
  <si>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</si>
  <si>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</si>
  <si>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</si>
  <si>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</si>
  <si>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</si>
  <si>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</si>
  <si>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</si>
  <si>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</si>
  <si>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</si>
  <si>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</si>
  <si>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</si>
  <si>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</si>
  <si>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</si>
  <si>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</si>
  <si>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</si>
  <si>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</si>
  <si>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</si>
  <si>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</si>
  <si>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</si>
  <si>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</si>
  <si>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</si>
  <si>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</si>
  <si>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</si>
  <si>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</si>
  <si>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</si>
  <si>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</si>
  <si>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</si>
  <si>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</si>
  <si>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</si>
  <si>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</si>
  <si>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</si>
  <si>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</si>
  <si>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</si>
  <si>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</si>
  <si>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</si>
  <si>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</si>
  <si>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</si>
  <si>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</si>
  <si>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</si>
  <si>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</si>
  <si>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</si>
  <si>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</si>
  <si>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</si>
  <si>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</si>
  <si>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</si>
  <si>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</si>
  <si>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</si>
  <si>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</si>
  <si>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</si>
  <si>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</si>
  <si>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</si>
  <si>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</si>
  <si>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</si>
  <si>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</si>
  <si>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</si>
  <si>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</si>
  <si>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</si>
  <si>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</si>
  <si>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</si>
  <si>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</si>
  <si>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</si>
  <si>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</si>
  <si>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</si>
  <si>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</si>
  <si>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</si>
  <si>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</si>
  <si>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</si>
  <si>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</si>
  <si>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</si>
  <si>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</si>
  <si>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</si>
  <si>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</si>
  <si>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</si>
  <si>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</si>
  <si>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</si>
  <si>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</si>
  <si>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</si>
  <si>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</si>
  <si>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</si>
  <si>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</si>
  <si>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</si>
  <si>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</si>
  <si>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</si>
  <si>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</si>
  <si>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</si>
  <si>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</si>
  <si>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</si>
  <si>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</si>
  <si>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</si>
  <si>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</si>
  <si>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</si>
  <si>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</si>
  <si>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</si>
  <si>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</si>
  <si>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</si>
  <si>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</si>
  <si>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</si>
  <si>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</si>
  <si>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</si>
  <si>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</si>
  <si>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</si>
  <si>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</si>
  <si>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</si>
  <si>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</si>
  <si>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</si>
  <si>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</si>
  <si>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</si>
  <si>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</si>
  <si>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</si>
  <si>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</si>
  <si>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</si>
  <si>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</si>
  <si>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</si>
  <si>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</si>
  <si>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</si>
  <si>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</si>
  <si>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</si>
  <si>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</si>
  <si>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</si>
  <si>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</si>
  <si>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</si>
  <si>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</si>
  <si>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</si>
  <si>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</si>
  <si>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</si>
  <si>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</si>
  <si>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</si>
  <si>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</si>
  <si>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</si>
  <si>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</si>
  <si>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</si>
  <si>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</si>
  <si>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</si>
  <si>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</si>
  <si>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</si>
  <si>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</si>
  <si>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</si>
  <si>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</si>
  <si>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</si>
  <si>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</si>
  <si>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</si>
  <si>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</si>
  <si>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</si>
  <si>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</si>
  <si>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</si>
  <si>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</si>
  <si>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</si>
  <si>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</si>
  <si>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</si>
  <si>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</si>
  <si>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</si>
  <si>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</si>
  <si>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</si>
  <si>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</si>
  <si>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</si>
  <si>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</si>
  <si>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</si>
  <si>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</si>
  <si>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</si>
  <si>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</si>
  <si>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</si>
  <si>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</si>
  <si>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</si>
  <si>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</si>
  <si>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</si>
  <si>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</si>
  <si>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</si>
  <si>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</si>
  <si>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</si>
  <si>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</si>
  <si>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</si>
  <si>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</si>
  <si>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</si>
  <si>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</si>
  <si>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</si>
  <si>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</si>
  <si>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</si>
  <si>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</si>
  <si>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</si>
  <si>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</si>
  <si>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</si>
  <si>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</si>
  <si>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</si>
  <si>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</si>
  <si>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</si>
  <si>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</si>
  <si>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</si>
  <si>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</si>
  <si>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</si>
  <si>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</si>
  <si>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</si>
  <si>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</si>
  <si>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</si>
  <si>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</si>
  <si>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</si>
  <si>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</si>
  <si>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</si>
  <si>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</si>
  <si>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</si>
  <si>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</si>
  <si>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</si>
  <si>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</si>
  <si>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</si>
  <si>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</si>
  <si>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</si>
  <si>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</si>
  <si>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</si>
  <si>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</si>
  <si>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</si>
  <si>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</si>
  <si>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</si>
  <si>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</si>
  <si>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</si>
  <si>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</si>
  <si>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</si>
  <si>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</si>
  <si>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</si>
  <si>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</si>
  <si>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</si>
  <si>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</si>
  <si>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</si>
  <si>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</si>
  <si>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</si>
  <si>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</si>
  <si>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</si>
  <si>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</si>
  <si>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</si>
  <si>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</si>
  <si>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</si>
  <si>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</si>
  <si>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</si>
  <si>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</si>
  <si>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</si>
  <si>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</si>
  <si>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</si>
  <si>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</si>
  <si>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</si>
  <si>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</si>
  <si>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</si>
  <si>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</si>
  <si>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</si>
  <si>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</si>
  <si>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</si>
  <si>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</si>
  <si>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</si>
  <si>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</si>
  <si>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</si>
  <si>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</si>
  <si>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</si>
  <si>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</si>
  <si>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</si>
  <si>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</si>
  <si>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</si>
  <si>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</si>
  <si>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</si>
  <si>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</si>
  <si>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</si>
  <si>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</si>
  <si>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</si>
  <si>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</si>
  <si>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</si>
  <si>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</si>
  <si>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</si>
  <si>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</si>
  <si>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</si>
  <si>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</si>
  <si>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</si>
  <si>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</si>
  <si>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</si>
  <si>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</si>
  <si>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</si>
  <si>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</si>
  <si>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</si>
  <si>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</si>
  <si>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</si>
  <si>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</si>
  <si>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</si>
  <si>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</si>
  <si>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</si>
  <si>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</si>
  <si>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</si>
  <si>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</si>
  <si>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</si>
  <si>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</si>
  <si>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</si>
  <si>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</si>
  <si>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</si>
  <si>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</si>
  <si>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</si>
  <si>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</si>
  <si>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</si>
  <si>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</si>
  <si>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</si>
  <si>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</si>
  <si>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</si>
  <si>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</si>
  <si>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</si>
  <si>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</si>
  <si>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</si>
  <si>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</si>
  <si>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</si>
  <si>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</si>
  <si>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</si>
  <si>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</si>
  <si>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</si>
  <si>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</si>
  <si>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</si>
  <si>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</si>
  <si>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</si>
  <si>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</si>
  <si>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</si>
  <si>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</si>
  <si>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</si>
  <si>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</si>
  <si>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</si>
  <si>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</si>
  <si>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</si>
  <si>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</si>
  <si>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</si>
  <si>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</si>
  <si>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</si>
  <si>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</si>
  <si>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</si>
  <si>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</si>
  <si>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</si>
  <si>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</si>
  <si>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</si>
  <si>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</si>
  <si>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</si>
  <si>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</si>
  <si>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</si>
  <si>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</si>
  <si>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</si>
  <si>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</si>
  <si>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</si>
  <si>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</si>
  <si>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</si>
  <si>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</si>
  <si>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</si>
  <si>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</si>
  <si>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</si>
  <si>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</si>
  <si>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</si>
  <si>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</si>
  <si>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</si>
  <si>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</si>
  <si>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</si>
  <si>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</si>
  <si>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</si>
  <si>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</si>
  <si>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</si>
  <si>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</si>
  <si>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</si>
  <si>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</si>
  <si>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</si>
  <si>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</si>
  <si>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</si>
  <si>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</si>
  <si>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</si>
  <si>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</si>
  <si>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</si>
  <si>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</si>
  <si>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</si>
  <si>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</si>
  <si>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</si>
  <si>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</si>
  <si>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</si>
  <si>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</si>
  <si>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</si>
  <si>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</si>
  <si>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</si>
  <si>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</si>
  <si>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</si>
  <si>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</si>
  <si>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</si>
  <si>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</si>
  <si>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</si>
  <si>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</si>
  <si>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</si>
  <si>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</si>
  <si>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</si>
  <si>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</si>
  <si>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</si>
  <si>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</si>
  <si>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</si>
  <si>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</si>
  <si>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</si>
  <si>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</si>
  <si>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</si>
  <si>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</si>
  <si>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</si>
  <si>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</si>
  <si>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</si>
  <si>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</si>
  <si>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</si>
  <si>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</si>
  <si>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</si>
  <si>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</si>
  <si>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</si>
  <si>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</si>
  <si>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</si>
  <si>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</si>
  <si>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</si>
  <si>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</si>
  <si>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</si>
  <si>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</si>
  <si>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</si>
  <si>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</si>
  <si>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</si>
  <si>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</si>
  <si>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</si>
  <si>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</si>
  <si>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</si>
  <si>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</si>
  <si>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</si>
  <si>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</si>
  <si>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</si>
  <si>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</si>
  <si>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</si>
  <si>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</si>
  <si>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</si>
  <si>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</si>
  <si>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</si>
  <si>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</si>
  <si>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</si>
  <si>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</si>
  <si>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</si>
  <si>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</si>
  <si>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</si>
  <si>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</si>
  <si>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</si>
  <si>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</si>
  <si>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</si>
  <si>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</si>
  <si>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</si>
  <si>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</si>
  <si>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</si>
  <si>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</si>
  <si>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</si>
  <si>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</si>
  <si>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</si>
  <si>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</si>
  <si>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</si>
  <si>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</si>
  <si>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</si>
  <si>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</si>
  <si>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</si>
  <si>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</si>
  <si>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</si>
  <si>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</si>
  <si>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</si>
  <si>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</si>
  <si>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</si>
  <si>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</si>
  <si>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</si>
  <si>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</si>
  <si>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</si>
  <si>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</si>
  <si>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</si>
  <si>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</si>
  <si>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</si>
  <si>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</si>
  <si>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</si>
  <si>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</si>
  <si>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</si>
  <si>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</si>
  <si>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</si>
  <si>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</si>
  <si>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</si>
  <si>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</si>
  <si>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</si>
  <si>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</si>
  <si>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</si>
  <si>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</si>
  <si>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</si>
  <si>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</si>
  <si>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</si>
  <si>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</si>
  <si>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</si>
  <si>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</si>
  <si>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</si>
  <si>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</si>
  <si>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</si>
  <si>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</si>
  <si>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</si>
  <si>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</si>
  <si>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</si>
  <si>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</si>
  <si>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</si>
  <si>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</si>
  <si>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</si>
  <si>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</si>
  <si>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</si>
  <si>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</si>
  <si>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</si>
  <si>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</si>
  <si>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</si>
  <si>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</si>
  <si>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</si>
  <si>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</si>
  <si>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</si>
  <si>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</si>
  <si>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</si>
  <si>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</si>
  <si>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</si>
  <si>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</si>
  <si>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</si>
  <si>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</si>
  <si>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</si>
  <si>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</si>
  <si>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</si>
  <si>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</si>
  <si>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</si>
  <si>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</si>
  <si>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</si>
  <si>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</si>
  <si>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</si>
  <si>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</si>
  <si>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</si>
  <si>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</si>
  <si>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</si>
  <si>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</si>
  <si>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</si>
  <si>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</si>
  <si>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</si>
  <si>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</si>
  <si>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</si>
  <si>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</si>
  <si>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</si>
  <si>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</si>
  <si>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</si>
  <si>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</si>
  <si>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</si>
  <si>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</si>
  <si>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</si>
  <si>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</si>
  <si>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</si>
  <si>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</si>
  <si>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</si>
  <si>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</si>
  <si>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</si>
  <si>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</si>
  <si>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</si>
  <si>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</si>
  <si>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</si>
  <si>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</si>
  <si>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</si>
  <si>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</si>
  <si>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</si>
  <si>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</si>
  <si>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</si>
  <si>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</si>
  <si>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</si>
  <si>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</si>
  <si>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</si>
  <si>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</si>
  <si>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</si>
  <si>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</si>
  <si>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</si>
  <si>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</si>
  <si>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</si>
  <si>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</si>
  <si>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</si>
  <si>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</si>
  <si>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</si>
  <si>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</si>
  <si>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</si>
  <si>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</si>
  <si>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</si>
  <si>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</si>
  <si>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</si>
  <si>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</si>
  <si>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</si>
  <si>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</si>
  <si>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</si>
  <si>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</si>
  <si>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</si>
  <si>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</si>
  <si>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</si>
  <si>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</si>
  <si>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</si>
  <si>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</si>
  <si>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</si>
  <si>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</si>
  <si>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</si>
  <si>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</si>
  <si>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</si>
  <si>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</si>
  <si>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</si>
  <si>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</si>
  <si>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</si>
  <si>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</si>
  <si>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</si>
  <si>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</si>
  <si>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</si>
  <si>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</si>
  <si>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</si>
  <si>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</si>
  <si>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</si>
  <si>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</si>
  <si>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</si>
  <si>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</si>
  <si>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</si>
  <si>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</si>
  <si>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</si>
  <si>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</si>
  <si>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</si>
  <si>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</si>
  <si>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</si>
  <si>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</si>
  <si>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</si>
  <si>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</si>
  <si>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</si>
  <si>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</si>
  <si>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</si>
  <si>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</si>
  <si>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</si>
  <si>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</si>
  <si>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</si>
  <si>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</si>
  <si>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</si>
  <si>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</si>
  <si>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</si>
  <si>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</si>
  <si>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</si>
  <si>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</si>
  <si>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</si>
  <si>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</si>
  <si>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</si>
  <si>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</si>
  <si>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</si>
  <si>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</si>
  <si>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</si>
  <si>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</si>
  <si>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</si>
  <si>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</si>
  <si>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</si>
  <si>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</si>
  <si>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</si>
  <si>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</si>
  <si>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</si>
  <si>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</si>
  <si>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</si>
  <si>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</si>
  <si>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</si>
  <si>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</si>
  <si>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</si>
  <si>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</si>
  <si>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</si>
  <si>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</si>
  <si>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</si>
  <si>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</si>
  <si>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</si>
  <si>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</si>
  <si>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</si>
  <si>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</si>
  <si>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</si>
  <si>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</si>
  <si>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</si>
  <si>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</si>
  <si>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</si>
  <si>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</si>
  <si>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</si>
  <si>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</si>
  <si>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</si>
  <si>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</si>
  <si>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</si>
  <si>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</si>
  <si>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</si>
  <si>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</si>
  <si>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</si>
  <si>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</si>
  <si>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</si>
  <si>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</si>
  <si>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</si>
  <si>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</si>
  <si>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</si>
  <si>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</si>
  <si>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</si>
  <si>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</si>
  <si>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</si>
  <si>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</si>
  <si>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</si>
  <si>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</si>
  <si>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</si>
  <si>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</si>
  <si>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</si>
  <si>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</si>
  <si>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</si>
  <si>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</si>
  <si>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</si>
  <si>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</si>
  <si>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</si>
  <si>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</si>
  <si>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</si>
  <si>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</si>
  <si>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</si>
  <si>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</si>
  <si>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</si>
  <si>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</si>
  <si>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</si>
  <si>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</si>
  <si>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</si>
  <si>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</si>
  <si>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</si>
  <si>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</si>
  <si>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</si>
  <si>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</si>
  <si>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</si>
  <si>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</si>
  <si>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</si>
  <si>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</si>
  <si>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</si>
  <si>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</si>
  <si>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</si>
  <si>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</si>
  <si>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</si>
  <si>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</si>
  <si>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</si>
  <si>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</si>
  <si>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</si>
  <si>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</si>
  <si>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</si>
  <si>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</si>
  <si>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</si>
  <si>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</si>
  <si>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</si>
  <si>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</si>
  <si>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</si>
  <si>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</si>
  <si>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</si>
  <si>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</si>
  <si>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</si>
  <si>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</si>
  <si>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</si>
  <si>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</si>
  <si>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</si>
  <si>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</si>
  <si>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</si>
  <si>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</si>
  <si>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</si>
  <si>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</si>
  <si>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</si>
  <si>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</si>
  <si>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</si>
  <si>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</si>
  <si>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</si>
  <si>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</si>
  <si>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</si>
  <si>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</si>
  <si>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</si>
  <si>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</si>
  <si>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</si>
  <si>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</si>
  <si>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</si>
  <si>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</si>
  <si>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</si>
  <si>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</si>
  <si>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</si>
  <si>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</si>
  <si>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</si>
  <si>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</si>
  <si>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</si>
  <si>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</si>
  <si>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</si>
  <si>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</si>
  <si>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</si>
  <si>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</si>
  <si>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</si>
  <si>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</si>
  <si>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</si>
  <si>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</si>
  <si>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</si>
  <si>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</si>
  <si>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</si>
  <si>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</si>
  <si>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</si>
  <si>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</si>
  <si>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</si>
  <si>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</si>
  <si>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</si>
  <si>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</si>
  <si>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</si>
  <si>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</si>
  <si>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</si>
  <si>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</si>
  <si>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</si>
  <si>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</si>
  <si>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</si>
  <si>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</si>
  <si>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</si>
  <si>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</si>
  <si>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</si>
  <si>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</si>
  <si>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</si>
  <si>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</si>
  <si>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</si>
  <si>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</si>
  <si>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</si>
  <si>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</si>
  <si>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</si>
  <si>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</si>
  <si>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</si>
  <si>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</si>
  <si>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</si>
  <si>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</si>
  <si>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</si>
  <si>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</si>
  <si>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</si>
  <si>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</si>
  <si>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</si>
  <si>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</si>
  <si>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</si>
  <si>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</si>
  <si>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</si>
  <si>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</si>
  <si>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</si>
  <si>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</si>
  <si>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</si>
  <si>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</si>
  <si>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</si>
  <si>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</si>
  <si>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</si>
  <si>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</si>
  <si>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</si>
  <si>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</si>
  <si>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</si>
  <si>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</si>
  <si>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</si>
  <si>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</si>
  <si>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</si>
  <si>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</si>
  <si>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</si>
  <si>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</si>
  <si>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</si>
  <si>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</si>
  <si>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</si>
  <si>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</si>
  <si>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</si>
  <si>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</si>
  <si>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</si>
  <si>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</si>
  <si>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</si>
  <si>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</si>
  <si>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</si>
  <si>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</si>
  <si>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</si>
  <si>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</si>
  <si>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</si>
  <si>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</si>
  <si>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</si>
  <si>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</si>
  <si>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</si>
  <si>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</si>
  <si>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</si>
  <si>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</si>
  <si>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</si>
  <si>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</si>
  <si>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</si>
  <si>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</si>
  <si>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</si>
  <si>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</si>
  <si>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</si>
  <si>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</si>
  <si>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</si>
  <si>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</si>
  <si>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</si>
  <si>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</si>
  <si>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</si>
  <si>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</si>
  <si>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</si>
  <si>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</si>
  <si>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</si>
  <si>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</si>
  <si>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</si>
  <si>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</si>
  <si>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</si>
  <si>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</si>
  <si>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</si>
  <si>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</si>
  <si>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</si>
  <si>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</si>
  <si>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</si>
  <si>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</si>
  <si>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</si>
  <si>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</si>
  <si>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</si>
  <si>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</si>
  <si>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</si>
  <si>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</si>
  <si>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</si>
  <si>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</si>
  <si>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</si>
  <si>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</si>
  <si>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</si>
  <si>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</si>
  <si>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</si>
  <si>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</si>
  <si>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</si>
  <si>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</si>
  <si>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</si>
  <si>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</si>
  <si>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</si>
  <si>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</si>
  <si>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</si>
  <si>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</si>
  <si>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</si>
  <si>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</si>
  <si>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</si>
  <si>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</si>
  <si>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</si>
  <si>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</si>
  <si>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</si>
  <si>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</si>
  <si>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</si>
  <si>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</si>
  <si>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</si>
  <si>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</si>
  <si>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</si>
  <si>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</si>
  <si>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</si>
  <si>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</si>
  <si>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</si>
  <si>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</si>
  <si>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</si>
  <si>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</si>
  <si>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</si>
  <si>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</si>
  <si>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</si>
  <si>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</si>
  <si>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</si>
  <si>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</si>
  <si>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</si>
  <si>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</si>
  <si>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</si>
  <si>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</si>
  <si>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</si>
  <si>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</si>
  <si>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</si>
  <si>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</si>
  <si>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</si>
  <si>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</si>
  <si>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</si>
  <si>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</si>
  <si>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</si>
  <si>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</si>
  <si>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</si>
  <si>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</si>
  <si>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</si>
  <si>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</si>
  <si>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</si>
  <si>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</si>
  <si>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</si>
  <si>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</si>
  <si>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</si>
  <si>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</si>
  <si>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</si>
  <si>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</si>
  <si>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</si>
  <si>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</si>
  <si>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</si>
  <si>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</si>
  <si>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</si>
  <si>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</si>
  <si>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</si>
  <si>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</si>
  <si>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</si>
  <si>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</si>
  <si>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</si>
  <si>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</si>
  <si>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</si>
  <si>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</si>
  <si>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</si>
  <si>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</si>
  <si>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</si>
  <si>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</si>
  <si>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</si>
  <si>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</si>
  <si>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</si>
  <si>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</si>
  <si>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</si>
  <si>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</si>
  <si>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</si>
  <si>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</si>
  <si>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</si>
  <si>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</si>
  <si>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</si>
  <si>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</si>
  <si>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</si>
  <si>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</si>
  <si>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</si>
  <si>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</si>
  <si>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</si>
  <si>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</si>
  <si>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</si>
  <si>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</si>
  <si>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</si>
  <si>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</si>
  <si>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</si>
  <si>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</si>
  <si>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</si>
  <si>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</si>
  <si>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</si>
  <si>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</si>
  <si>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</si>
  <si>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</si>
  <si>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</si>
  <si>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</si>
  <si>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</si>
  <si>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</si>
  <si>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</si>
  <si>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</si>
  <si>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</si>
  <si>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</si>
  <si>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</si>
  <si>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</si>
  <si>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</si>
  <si>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</si>
  <si>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</si>
  <si>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</si>
  <si>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</si>
  <si>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</si>
  <si>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</si>
  <si>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</si>
  <si>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</si>
  <si>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</si>
  <si>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</si>
  <si>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</si>
  <si>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</si>
  <si>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</si>
  <si>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</si>
  <si>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</si>
  <si>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</si>
  <si>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</si>
  <si>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</si>
  <si>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</si>
  <si>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</si>
  <si>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</si>
  <si>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</si>
  <si>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</si>
  <si>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</si>
  <si>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</si>
  <si>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</si>
  <si>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</si>
  <si>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</si>
  <si>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</si>
  <si>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</si>
  <si>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</si>
  <si>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</si>
  <si>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</si>
  <si>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</si>
  <si>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</si>
  <si>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</si>
  <si>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</si>
  <si>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</si>
  <si>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</si>
  <si>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</si>
  <si>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</si>
  <si>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</si>
  <si>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</si>
  <si>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</si>
  <si>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</si>
  <si>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</si>
  <si>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</si>
  <si>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</si>
  <si>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</si>
  <si>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</si>
  <si>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</si>
  <si>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</si>
  <si>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</si>
  <si>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</si>
  <si>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</si>
  <si>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</si>
  <si>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</si>
  <si>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</si>
  <si>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</si>
  <si>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</si>
  <si>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</si>
  <si>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</si>
  <si>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</si>
  <si>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</si>
  <si>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</si>
  <si>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</si>
  <si>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</si>
  <si>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</si>
  <si>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</si>
  <si>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</si>
  <si>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</si>
  <si>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</si>
  <si>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</si>
  <si>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</si>
  <si>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</si>
  <si>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</si>
  <si>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</si>
  <si>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</si>
  <si>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</si>
  <si>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</si>
  <si>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</si>
  <si>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</si>
  <si>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</si>
  <si>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</si>
  <si>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</si>
  <si>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</si>
  <si>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</si>
  <si>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</si>
  <si>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</si>
  <si>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</si>
  <si>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</si>
  <si>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</si>
  <si>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</si>
  <si>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</si>
  <si>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</si>
  <si>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</si>
  <si>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</si>
  <si>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</si>
  <si>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</si>
  <si>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</si>
  <si>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</si>
  <si>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</si>
  <si>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</si>
  <si>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</si>
  <si>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</si>
  <si>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</si>
  <si>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</si>
  <si>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</si>
  <si>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</si>
  <si>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</si>
  <si>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</si>
  <si>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</si>
  <si>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</si>
  <si>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</si>
  <si>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</si>
  <si>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</si>
  <si>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</si>
  <si>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</si>
  <si>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</si>
  <si>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</si>
  <si>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</si>
  <si>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</si>
  <si>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</si>
  <si>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</si>
  <si>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</si>
  <si>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</si>
  <si>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</si>
  <si>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</si>
  <si>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</si>
  <si>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</si>
  <si>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</si>
  <si>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</si>
  <si>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</si>
  <si>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</si>
  <si>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</si>
  <si>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</si>
  <si>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</si>
  <si>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</si>
  <si>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</si>
  <si>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</si>
  <si>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</si>
  <si>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</si>
  <si>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</si>
  <si>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</si>
  <si>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</si>
  <si>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</si>
  <si>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</si>
  <si>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</si>
  <si>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</si>
  <si>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</si>
  <si>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</si>
  <si>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</si>
  <si>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</si>
  <si>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</si>
  <si>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</si>
  <si>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</si>
  <si>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</si>
  <si>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</si>
  <si>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</si>
  <si>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</si>
  <si>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</si>
  <si>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</si>
  <si>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</si>
  <si>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</si>
  <si>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</si>
  <si>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</si>
  <si>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</si>
  <si>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</si>
  <si>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</si>
  <si>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</si>
  <si>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</si>
  <si>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</si>
  <si>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</si>
  <si>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</si>
  <si>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</si>
  <si>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</si>
  <si>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</si>
  <si>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</si>
  <si>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</si>
  <si>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</si>
  <si>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</si>
  <si>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</si>
  <si>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</si>
  <si>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</si>
  <si>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</si>
  <si>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</si>
  <si>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</si>
  <si>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</si>
  <si>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</si>
  <si>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</si>
  <si>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</si>
  <si>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</si>
  <si>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</si>
  <si>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</si>
  <si>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</si>
  <si>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</si>
  <si>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</si>
  <si>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</si>
  <si>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</si>
  <si>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</si>
  <si>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</si>
  <si>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</si>
  <si>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</si>
  <si>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</si>
  <si>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</si>
  <si>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</si>
  <si>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</si>
  <si>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</si>
  <si>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</si>
  <si>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</si>
  <si>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</si>
  <si>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</si>
  <si>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</si>
  <si>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</si>
  <si>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</si>
  <si>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</si>
  <si>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</si>
  <si>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</si>
  <si>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</si>
  <si>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</si>
  <si>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</si>
  <si>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</si>
  <si>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</si>
  <si>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</si>
  <si>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</si>
  <si>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</si>
  <si>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</si>
  <si>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</si>
  <si>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</si>
  <si>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</si>
  <si>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</si>
  <si>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</si>
  <si>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</si>
  <si>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</si>
  <si>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</si>
  <si>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</si>
  <si>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</si>
  <si>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</si>
  <si>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</si>
  <si>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</si>
  <si>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</si>
  <si>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</si>
  <si>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</si>
  <si>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</si>
  <si>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</si>
  <si>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</si>
  <si>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</si>
  <si>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</si>
  <si>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</si>
  <si>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</si>
  <si>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</si>
  <si>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</si>
  <si>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</si>
  <si>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</si>
  <si>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</si>
  <si>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</si>
  <si>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</si>
  <si>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</si>
  <si>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</si>
  <si>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</si>
  <si>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</si>
  <si>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</si>
  <si>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</si>
  <si>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</si>
  <si>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</si>
  <si>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</si>
  <si>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</si>
  <si>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</si>
  <si>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</si>
  <si>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</si>
  <si>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</si>
  <si>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</si>
  <si>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</si>
  <si>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</si>
  <si>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</si>
  <si>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</si>
  <si>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</si>
  <si>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</si>
  <si>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</si>
  <si>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</si>
  <si>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</si>
  <si>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</si>
  <si>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</si>
  <si>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</si>
  <si>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</si>
  <si>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</si>
  <si>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</si>
  <si>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</si>
  <si>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</si>
  <si>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</si>
  <si>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</si>
  <si>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</si>
  <si>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</si>
  <si>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</si>
  <si>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</si>
  <si>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</si>
  <si>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</si>
  <si>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</si>
  <si>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</si>
  <si>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</si>
  <si>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</si>
  <si>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</si>
  <si>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</si>
  <si>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</si>
  <si>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</si>
  <si>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</si>
  <si>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</si>
  <si>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</si>
  <si>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</si>
  <si>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</si>
  <si>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</si>
  <si>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</si>
  <si>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</si>
  <si>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</si>
  <si>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</si>
  <si>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</si>
  <si>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</si>
  <si>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</si>
  <si>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</si>
  <si>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</si>
  <si>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</si>
  <si>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</si>
  <si>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</si>
  <si>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</si>
  <si>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</si>
  <si>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</si>
  <si>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</si>
  <si>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</si>
  <si>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</si>
  <si>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</si>
  <si>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</si>
  <si>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</si>
  <si>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</si>
  <si>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</si>
  <si>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</si>
  <si>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</si>
  <si>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</si>
  <si>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</si>
  <si>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</si>
  <si>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</si>
  <si>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</si>
  <si>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</si>
  <si>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</si>
  <si>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</si>
  <si>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</si>
  <si>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</si>
  <si>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</si>
  <si>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</si>
  <si>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</si>
  <si>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</si>
  <si>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</si>
  <si>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</si>
  <si>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</si>
  <si>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</si>
  <si>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</si>
  <si>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</si>
  <si>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</si>
  <si>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</si>
  <si>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</si>
  <si>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</si>
  <si>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</si>
  <si>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</si>
  <si>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</si>
  <si>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</si>
  <si>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</si>
  <si>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</si>
  <si>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</si>
  <si>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</si>
  <si>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</si>
  <si>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</si>
  <si>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</si>
  <si>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</si>
  <si>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</si>
  <si>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</si>
  <si>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</si>
  <si>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</si>
  <si>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</si>
  <si>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</si>
  <si>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</si>
  <si>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</si>
  <si>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</si>
  <si>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</si>
  <si>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</si>
  <si>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</si>
  <si>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</si>
  <si>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</si>
  <si>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</si>
  <si>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</si>
  <si>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</si>
  <si>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</si>
  <si>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</si>
  <si>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</si>
  <si>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</si>
  <si>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</si>
  <si>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</si>
  <si>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</si>
  <si>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</si>
  <si>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</si>
  <si>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</si>
  <si>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</si>
  <si>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</si>
  <si>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</si>
  <si>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</si>
  <si>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</si>
  <si>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</si>
  <si>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</si>
  <si>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</si>
  <si>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</si>
  <si>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</si>
  <si>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</si>
  <si>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</si>
  <si>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</si>
  <si>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</si>
  <si>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</si>
  <si>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</si>
  <si>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</si>
  <si>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</si>
  <si>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</si>
  <si>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</si>
  <si>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</si>
  <si>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</si>
  <si>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</si>
  <si>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</si>
  <si>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</si>
  <si>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</si>
  <si>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</si>
  <si>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</si>
  <si>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</si>
  <si>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</si>
  <si>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</si>
  <si>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</si>
  <si>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</si>
  <si>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</si>
  <si>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</si>
  <si>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</si>
  <si>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</si>
  <si>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</si>
  <si>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</si>
  <si>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</si>
  <si>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</si>
  <si>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</si>
  <si>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</si>
  <si>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</si>
  <si>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</si>
  <si>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</si>
  <si>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</si>
  <si>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</si>
  <si>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</si>
  <si>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</si>
  <si>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</si>
  <si>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</si>
  <si>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</si>
  <si>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</si>
  <si>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</si>
  <si>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</si>
  <si>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</si>
  <si>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</si>
  <si>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</si>
  <si>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</si>
  <si>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</si>
  <si>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</si>
  <si>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</si>
  <si>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</si>
  <si>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</si>
  <si>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</si>
  <si>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</si>
  <si>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</si>
  <si>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</si>
  <si>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</si>
  <si>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</si>
  <si>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</si>
  <si>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</si>
  <si>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</si>
  <si>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</si>
  <si>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</si>
  <si>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</si>
  <si>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</si>
  <si>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</si>
  <si>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</si>
  <si>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</si>
  <si>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</si>
  <si>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</si>
  <si>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</si>
  <si>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</si>
  <si>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</si>
  <si>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</si>
  <si>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</si>
  <si>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</si>
  <si>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</si>
  <si>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</si>
  <si>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</si>
  <si>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</si>
  <si>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</si>
  <si>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</si>
  <si>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</si>
  <si>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</si>
  <si>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</si>
  <si>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</si>
  <si>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</si>
  <si>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</si>
  <si>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</si>
  <si>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</si>
  <si>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</si>
  <si>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</si>
  <si>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</si>
  <si>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</si>
  <si>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</si>
  <si>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</si>
  <si>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</si>
  <si>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</si>
  <si>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</si>
  <si>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</si>
  <si>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</si>
  <si>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</si>
  <si>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</si>
  <si>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</si>
  <si>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</si>
  <si>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</si>
  <si>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</si>
  <si>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</si>
  <si>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</si>
  <si>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</si>
  <si>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</si>
  <si>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</si>
  <si>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</si>
  <si>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</si>
  <si>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</si>
  <si>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</si>
  <si>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</si>
  <si>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</si>
  <si>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</si>
  <si>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</si>
  <si>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</si>
  <si>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</si>
  <si>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</si>
  <si>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</si>
  <si>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</si>
  <si>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</si>
  <si>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</si>
  <si>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</si>
  <si>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</si>
  <si>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</si>
  <si>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</si>
  <si>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</si>
  <si>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</si>
  <si>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</si>
  <si>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</si>
  <si>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</si>
  <si>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</si>
  <si>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</si>
  <si>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</si>
  <si>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</si>
  <si>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</si>
  <si>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</si>
  <si>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</si>
  <si>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</si>
  <si>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</si>
  <si>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</si>
  <si>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</si>
  <si>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</si>
  <si>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</si>
  <si>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</si>
  <si>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</si>
  <si>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</si>
  <si>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</si>
  <si>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</si>
  <si>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</si>
  <si>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</si>
  <si>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</si>
  <si>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</si>
  <si>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</si>
  <si>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</si>
  <si>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</si>
  <si>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</si>
  <si>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</si>
  <si>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</si>
  <si>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</si>
  <si>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</si>
  <si>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</si>
  <si>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</si>
  <si>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</si>
  <si>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</si>
  <si>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</si>
  <si>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</si>
  <si>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</si>
  <si>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</si>
  <si>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</si>
  <si>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</si>
  <si>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</si>
  <si>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</si>
  <si>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</si>
  <si>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</si>
  <si>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</si>
  <si>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</si>
  <si>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</si>
  <si>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</si>
  <si>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</si>
  <si>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</si>
  <si>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</si>
  <si>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</si>
  <si>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</si>
  <si>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</si>
  <si>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</si>
  <si>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</si>
  <si>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</si>
  <si>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</si>
  <si>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</si>
  <si>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</si>
  <si>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</si>
  <si>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</si>
  <si>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</si>
  <si>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</si>
  <si>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</si>
  <si>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</si>
  <si>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</si>
  <si>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</si>
  <si>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</si>
  <si>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</si>
  <si>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</si>
  <si>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</si>
  <si>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</si>
  <si>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</si>
  <si>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</si>
  <si>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</si>
  <si>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</si>
  <si>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</si>
  <si>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</si>
  <si>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</si>
  <si>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</si>
  <si>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</si>
  <si>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</si>
  <si>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</si>
  <si>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</si>
  <si>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</si>
  <si>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</si>
  <si>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</si>
  <si>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</si>
  <si>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</si>
  <si>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</si>
  <si>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</si>
  <si>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</si>
  <si>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</si>
  <si>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</si>
  <si>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</si>
  <si>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</si>
  <si>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</si>
  <si>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</si>
  <si>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</si>
  <si>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</si>
  <si>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</si>
  <si>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</si>
  <si>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</si>
  <si>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</si>
  <si>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</si>
  <si>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</si>
  <si>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</si>
  <si>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</si>
  <si>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</si>
  <si>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</si>
  <si>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</si>
  <si>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</si>
  <si>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</si>
  <si>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</si>
  <si>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</si>
  <si>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</si>
  <si>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</si>
  <si>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</si>
  <si>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</si>
  <si>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</si>
  <si>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</si>
  <si>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</si>
  <si>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</si>
  <si>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</si>
  <si>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</si>
  <si>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</si>
  <si>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</si>
  <si>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</si>
  <si>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</si>
  <si>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</si>
  <si>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</si>
  <si>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</si>
  <si>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</si>
  <si>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</si>
  <si>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</si>
  <si>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</si>
  <si>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</si>
  <si>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</si>
  <si>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</si>
  <si>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</si>
  <si>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</si>
  <si>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</si>
  <si>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</si>
  <si>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</si>
  <si>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</si>
  <si>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</si>
  <si>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</si>
  <si>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</si>
  <si>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</si>
  <si>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</si>
  <si>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</si>
  <si>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</si>
  <si>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</si>
  <si>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</si>
  <si>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</si>
  <si>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</si>
  <si>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</si>
  <si>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</si>
  <si>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</si>
  <si>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</si>
  <si>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</si>
  <si>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</si>
  <si>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</si>
  <si>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</si>
  <si>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</si>
  <si>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</si>
  <si>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</si>
  <si>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</si>
  <si>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</si>
  <si>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</si>
  <si>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</si>
  <si>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</si>
  <si>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</si>
  <si>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</si>
  <si>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</si>
  <si>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</si>
  <si>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</si>
  <si>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</si>
  <si>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</si>
  <si>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</si>
  <si>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</si>
  <si>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</si>
  <si>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</si>
  <si>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</si>
  <si>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</si>
  <si>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</si>
  <si>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</si>
  <si>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</si>
  <si>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</si>
  <si>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</si>
  <si>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</si>
  <si>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</si>
  <si>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</si>
  <si>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</si>
  <si>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</si>
  <si>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</si>
  <si>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</si>
  <si>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</si>
  <si>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</si>
  <si>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</si>
  <si>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</si>
  <si>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</si>
  <si>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</si>
  <si>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</si>
  <si>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</si>
  <si>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</si>
  <si>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</si>
  <si>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</si>
  <si>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</si>
  <si>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</si>
  <si>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</si>
  <si>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</si>
  <si>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</si>
  <si>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</si>
  <si>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</si>
  <si>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</si>
  <si>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</si>
  <si>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</si>
  <si>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</si>
  <si>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</si>
  <si>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</si>
  <si>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</si>
  <si>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</si>
  <si>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</si>
  <si>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</si>
  <si>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</si>
  <si>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</si>
  <si>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</si>
  <si>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</si>
  <si>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</si>
  <si>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</si>
  <si>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</si>
  <si>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</si>
  <si>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</si>
  <si>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</si>
  <si>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</si>
  <si>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</si>
  <si>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</si>
  <si>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</si>
  <si>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</si>
  <si>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</si>
  <si>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</si>
  <si>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</si>
  <si>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</si>
  <si>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</si>
  <si>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</si>
  <si>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</si>
  <si>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</si>
  <si>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</si>
  <si>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</si>
  <si>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</si>
  <si>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</si>
  <si>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</si>
  <si>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</si>
  <si>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</si>
  <si>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</si>
  <si>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</si>
  <si>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</si>
  <si>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</si>
  <si>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</si>
  <si>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</si>
  <si>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</si>
  <si>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</si>
  <si>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</si>
  <si>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</si>
  <si>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</si>
  <si>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</si>
  <si>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</si>
  <si>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</si>
  <si>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</si>
  <si>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</si>
  <si>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</si>
  <si>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</si>
  <si>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</si>
  <si>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</si>
  <si>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</si>
  <si>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</si>
  <si>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</si>
  <si>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</si>
  <si>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</si>
  <si>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</si>
  <si>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</si>
  <si>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</si>
  <si>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</si>
  <si>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</si>
  <si>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</si>
  <si>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</si>
  <si>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</si>
  <si>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</si>
  <si>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</si>
  <si>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</si>
  <si>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</si>
  <si>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</si>
  <si>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</si>
  <si>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</si>
  <si>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</si>
  <si>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</si>
  <si>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</si>
  <si>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</si>
  <si>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</si>
  <si>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</si>
  <si>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</si>
  <si>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</si>
  <si>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</si>
  <si>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</si>
  <si>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</si>
  <si>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</si>
  <si>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</si>
  <si>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</si>
  <si>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</si>
  <si>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</si>
  <si>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</si>
  <si>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</si>
  <si>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</si>
  <si>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</si>
  <si>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</si>
  <si>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</si>
  <si>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</si>
  <si>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</si>
  <si>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</si>
  <si>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</si>
  <si>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</si>
  <si>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</si>
  <si>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</si>
  <si>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</si>
  <si>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</si>
  <si>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</si>
  <si>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</si>
  <si>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</si>
  <si>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</si>
  <si>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</si>
  <si>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</si>
  <si>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</si>
  <si>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</si>
  <si>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</si>
  <si>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</si>
  <si>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</si>
  <si>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</si>
  <si>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</si>
  <si>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</si>
  <si>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</si>
  <si>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</si>
  <si>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</si>
  <si>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</si>
  <si>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</si>
  <si>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</si>
  <si>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</si>
  <si>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</si>
  <si>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</si>
  <si>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</si>
  <si>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</si>
  <si>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</si>
  <si>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</si>
  <si>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</si>
  <si>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</si>
  <si>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</si>
  <si>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</si>
  <si>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</si>
  <si>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</si>
  <si>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</si>
  <si>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</si>
  <si>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</si>
  <si>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</si>
  <si>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</si>
  <si>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</si>
  <si>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</si>
  <si>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</si>
  <si>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</si>
  <si>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</si>
  <si>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</si>
  <si>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</si>
  <si>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</si>
  <si>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</si>
  <si>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</si>
  <si>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</si>
  <si>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</si>
  <si>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</si>
  <si>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</si>
  <si>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</si>
  <si>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</si>
  <si>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</si>
  <si>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</si>
  <si>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</si>
  <si>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</si>
  <si>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</si>
  <si>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</si>
  <si>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</si>
  <si>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</si>
  <si>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</si>
  <si>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</si>
  <si>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</si>
  <si>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</si>
  <si>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</si>
  <si>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</si>
  <si>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</si>
  <si>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</si>
  <si>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</si>
  <si>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</si>
  <si>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</si>
  <si>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</si>
  <si>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</si>
  <si>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</si>
  <si>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</si>
  <si>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</si>
  <si>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</si>
  <si>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</si>
  <si>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</si>
  <si>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</si>
  <si>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</si>
  <si>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</si>
  <si>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</si>
  <si>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</si>
  <si>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</si>
  <si>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</si>
  <si>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</si>
  <si>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</si>
  <si>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</si>
  <si>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</si>
  <si>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</si>
  <si>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</si>
  <si>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</si>
  <si>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</si>
  <si>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</si>
  <si>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</si>
  <si>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</si>
  <si>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</si>
  <si>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</si>
  <si>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</si>
  <si>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</si>
  <si>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</si>
  <si>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</si>
  <si>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</si>
  <si>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</si>
  <si>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</si>
  <si>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</si>
  <si>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</si>
  <si>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</si>
  <si>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</si>
  <si>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</si>
  <si>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</si>
  <si>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</si>
  <si>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</si>
  <si>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</si>
  <si>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</si>
  <si>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</si>
  <si>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</si>
  <si>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</si>
  <si>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</si>
  <si>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</si>
  <si>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</si>
  <si>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</si>
  <si>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</si>
  <si>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</si>
  <si>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</si>
  <si>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</si>
  <si>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</si>
  <si>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</si>
  <si>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</si>
  <si>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</si>
  <si>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</si>
  <si>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</si>
  <si>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</si>
  <si>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</si>
  <si>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</si>
  <si>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</si>
  <si>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</si>
  <si>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</si>
  <si>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</si>
  <si>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</si>
  <si>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</si>
  <si>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</si>
  <si>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</si>
  <si>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</si>
  <si>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</si>
  <si>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</si>
  <si>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</si>
  <si>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</si>
  <si>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</si>
  <si>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</si>
  <si>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</si>
  <si>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</si>
  <si>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</si>
  <si>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</si>
  <si>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</si>
  <si>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</si>
  <si>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</si>
  <si>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</si>
  <si>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</si>
  <si>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</si>
  <si>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</si>
  <si>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</si>
  <si>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</si>
  <si>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</si>
  <si>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</si>
  <si>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</si>
  <si>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</si>
  <si>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</si>
  <si>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</si>
  <si>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</si>
  <si>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</si>
  <si>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</si>
  <si>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</si>
  <si>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</si>
  <si>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</si>
  <si>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</si>
  <si>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</si>
  <si>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</si>
  <si>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</si>
  <si>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</si>
  <si>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</si>
  <si>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</si>
  <si>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</si>
  <si>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</si>
  <si>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</si>
  <si>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</si>
  <si>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</si>
  <si>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</si>
  <si>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</si>
  <si>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</si>
  <si>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</si>
  <si>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</si>
  <si>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</si>
  <si>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</si>
  <si>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</si>
  <si>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</si>
  <si>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</si>
  <si>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</si>
  <si>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</si>
  <si>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</si>
  <si>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</si>
  <si>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</si>
  <si>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</si>
  <si>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</si>
  <si>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</si>
  <si>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</si>
  <si>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</si>
  <si>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</si>
  <si>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</si>
  <si>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</si>
  <si>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</si>
  <si>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</si>
  <si>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</si>
  <si>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</si>
  <si>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</si>
  <si>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</si>
  <si>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</si>
  <si>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</si>
  <si>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</si>
  <si>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</si>
  <si>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</si>
  <si>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</si>
  <si>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</si>
  <si>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</si>
  <si>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</si>
  <si>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</si>
  <si>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</si>
  <si>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</si>
  <si>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</si>
  <si>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</si>
  <si>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</si>
  <si>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</si>
  <si>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</si>
  <si>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</si>
  <si>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</si>
  <si>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</si>
  <si>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</si>
  <si>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</si>
  <si>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</si>
  <si>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</si>
  <si>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</si>
  <si>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</si>
  <si>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</si>
  <si>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</si>
  <si>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</si>
  <si>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</si>
  <si>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</si>
  <si>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</si>
  <si>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</si>
  <si>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</si>
  <si>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</si>
  <si>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</si>
  <si>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</si>
  <si>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</si>
  <si>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</si>
  <si>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</si>
  <si>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</si>
  <si>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</si>
  <si>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</si>
  <si>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</si>
  <si>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</si>
  <si>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</si>
  <si>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</si>
  <si>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</si>
  <si>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</si>
  <si>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</si>
  <si>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</si>
  <si>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</si>
  <si>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</si>
  <si>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</si>
  <si>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</si>
  <si>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</si>
  <si>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</si>
  <si>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</si>
  <si>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</si>
  <si>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</si>
  <si>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</si>
  <si>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</si>
  <si>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</si>
  <si>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</si>
  <si>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</si>
  <si>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</si>
  <si>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</si>
  <si>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</si>
  <si>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</si>
  <si>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</si>
  <si>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</si>
  <si>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</si>
  <si>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</si>
  <si>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</si>
  <si>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</si>
  <si>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</si>
  <si>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</si>
  <si>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</si>
  <si>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</si>
  <si>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</si>
  <si>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</si>
  <si>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</si>
  <si>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</si>
  <si>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</si>
  <si>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</si>
  <si>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</si>
  <si>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</si>
  <si>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</si>
  <si>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</si>
  <si>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</si>
  <si>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</si>
  <si>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</si>
  <si>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</si>
  <si>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</si>
  <si>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</si>
  <si>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</si>
  <si>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</si>
  <si>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</si>
  <si>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</si>
  <si>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</si>
  <si>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</si>
  <si>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</si>
  <si>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</si>
  <si>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</si>
  <si>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</si>
  <si>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</si>
  <si>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</si>
  <si>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</si>
  <si>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</si>
  <si>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</si>
  <si>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</si>
  <si>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</si>
  <si>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</si>
  <si>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</si>
  <si>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</si>
  <si>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</si>
  <si>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</si>
  <si>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</si>
  <si>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</si>
  <si>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</si>
  <si>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</si>
  <si>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</si>
  <si>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</si>
  <si>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</si>
  <si>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</si>
  <si>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</si>
  <si>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</si>
  <si>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</si>
  <si>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</si>
  <si>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</si>
  <si>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</si>
  <si>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</si>
  <si>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</si>
  <si>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</si>
  <si>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</si>
  <si>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</si>
  <si>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</si>
  <si>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</si>
  <si>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</si>
  <si>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</si>
  <si>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</si>
  <si>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</si>
  <si>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</si>
  <si>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</si>
  <si>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</si>
  <si>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</si>
  <si>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</si>
  <si>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</si>
  <si>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</si>
  <si>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</si>
  <si>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</si>
  <si>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</si>
  <si>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</si>
  <si>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</si>
  <si>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</si>
  <si>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</si>
  <si>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</si>
  <si>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</si>
  <si>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</si>
  <si>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</si>
  <si>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</si>
  <si>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</si>
  <si>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</si>
  <si>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</si>
  <si>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</si>
  <si>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</si>
  <si>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</si>
  <si>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</si>
  <si>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</si>
  <si>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</si>
  <si>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</si>
  <si>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</si>
  <si>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</si>
  <si>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</si>
  <si>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</si>
  <si>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</si>
  <si>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</si>
  <si>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</si>
  <si>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</si>
  <si>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</si>
  <si>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</si>
  <si>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</si>
  <si>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</si>
  <si>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</si>
  <si>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</si>
  <si>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</si>
  <si>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</si>
  <si>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</si>
  <si>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</si>
  <si>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</si>
  <si>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</si>
  <si>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</si>
  <si>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</si>
  <si>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</si>
  <si>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</si>
  <si>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</si>
  <si>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</si>
  <si>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</si>
  <si>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</si>
  <si>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</si>
  <si>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</si>
  <si>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</si>
  <si>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</si>
  <si>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</si>
  <si>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</si>
  <si>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</si>
  <si>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</si>
  <si>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</si>
  <si>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</si>
  <si>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</si>
  <si>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</si>
  <si>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</si>
  <si>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</si>
  <si>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</si>
  <si>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</si>
  <si>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</si>
  <si>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</si>
  <si>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</si>
  <si>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</si>
  <si>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</si>
  <si>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</si>
  <si>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</si>
  <si>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</si>
  <si>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</si>
  <si>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</si>
  <si>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</si>
  <si>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</si>
  <si>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</si>
  <si>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</si>
  <si>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</si>
  <si>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</si>
  <si>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</si>
  <si>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</si>
  <si>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</si>
  <si>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</si>
  <si>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</si>
  <si>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</si>
  <si>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</si>
  <si>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</si>
  <si>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</si>
  <si>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</si>
  <si>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</si>
  <si>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</si>
  <si>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</si>
  <si>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</si>
  <si>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</si>
  <si>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</si>
  <si>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</si>
  <si>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</si>
  <si>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</si>
  <si>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</si>
  <si>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</si>
  <si>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</si>
  <si>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</si>
  <si>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</si>
  <si>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</si>
  <si>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</si>
  <si>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</si>
  <si>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</si>
  <si>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</si>
  <si>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</si>
  <si>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</si>
  <si>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</si>
  <si>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</si>
  <si>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</si>
  <si>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</si>
  <si>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</si>
  <si>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</si>
  <si>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</si>
  <si>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</si>
  <si>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</si>
  <si>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</si>
  <si>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</si>
  <si>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</si>
  <si>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</si>
  <si>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</si>
  <si>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</si>
  <si>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</si>
  <si>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</si>
  <si>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</si>
  <si>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</si>
  <si>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</si>
  <si>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</si>
  <si>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</si>
  <si>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</si>
  <si>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</si>
  <si>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</si>
  <si>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</si>
  <si>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</si>
  <si>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</si>
  <si>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</si>
  <si>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</si>
  <si>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</si>
  <si>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</si>
  <si>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</si>
  <si>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</si>
  <si>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</si>
  <si>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</si>
  <si>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</si>
  <si>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</si>
  <si>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</si>
  <si>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</si>
  <si>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</si>
  <si>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</si>
  <si>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</si>
  <si>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</si>
  <si>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</si>
  <si>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</si>
  <si>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</si>
  <si>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</si>
  <si>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</si>
  <si>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</si>
  <si>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</si>
  <si>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</si>
  <si>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</si>
  <si>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</si>
  <si>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</si>
  <si>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</si>
  <si>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</si>
  <si>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</si>
  <si>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</si>
  <si>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</si>
  <si>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</si>
  <si>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</si>
  <si>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</si>
  <si>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</si>
  <si>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</si>
  <si>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</si>
  <si>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</si>
  <si>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</si>
  <si>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</si>
  <si>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</si>
  <si>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</si>
  <si>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</si>
  <si>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</si>
  <si>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</si>
  <si>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</si>
  <si>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</si>
  <si>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</si>
  <si>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</si>
  <si>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</si>
  <si>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</si>
  <si>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</si>
  <si>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</si>
  <si>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</si>
  <si>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</si>
  <si>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</si>
  <si>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</si>
  <si>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</si>
  <si>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</si>
  <si>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</si>
  <si>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</si>
  <si>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</si>
  <si>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</si>
  <si>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</si>
  <si>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</si>
  <si>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</si>
  <si>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</si>
  <si>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</si>
  <si>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</si>
  <si>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</si>
  <si>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</si>
  <si>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</si>
  <si>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</si>
  <si>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</si>
  <si>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</si>
  <si>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</si>
  <si>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</si>
  <si>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</si>
  <si>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</si>
  <si>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</si>
  <si>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</si>
  <si>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</si>
  <si>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</si>
  <si>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</si>
  <si>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</si>
  <si>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</si>
  <si>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</si>
  <si>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</si>
  <si>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</si>
  <si>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</si>
  <si>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</si>
  <si>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</si>
  <si>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</si>
  <si>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</si>
  <si>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</si>
  <si>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</si>
  <si>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</si>
  <si>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</si>
  <si>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</si>
  <si>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</si>
  <si>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</si>
  <si>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</si>
  <si>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</si>
  <si>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</si>
  <si>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</si>
  <si>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</si>
  <si>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</si>
  <si>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</si>
  <si>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</si>
  <si>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</si>
  <si>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</si>
  <si>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</si>
  <si>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</si>
  <si>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</si>
  <si>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</si>
  <si>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</si>
  <si>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</si>
  <si>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</si>
  <si>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</si>
  <si>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</si>
  <si>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</si>
  <si>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</si>
  <si>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</si>
  <si>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</si>
  <si>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</si>
  <si>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</si>
  <si>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</si>
  <si>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</si>
  <si>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</si>
  <si>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</si>
  <si>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</si>
  <si>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</si>
  <si>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</si>
  <si>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</si>
  <si>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</si>
  <si>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</si>
  <si>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</si>
  <si>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</si>
  <si>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</si>
  <si>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</si>
  <si>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</si>
  <si>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</si>
  <si>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</si>
  <si>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</si>
  <si>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</si>
  <si>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</si>
  <si>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</si>
  <si>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</si>
  <si>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</si>
  <si>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</si>
  <si>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</si>
  <si>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</si>
  <si>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</si>
  <si>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</si>
  <si>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</si>
  <si>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</si>
  <si>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</si>
  <si>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</si>
  <si>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</si>
  <si>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</si>
  <si>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</si>
  <si>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</si>
  <si>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</si>
  <si>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</si>
  <si>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</si>
  <si>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</si>
  <si>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</si>
  <si>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</si>
  <si>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</si>
  <si>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</si>
  <si>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</si>
  <si>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</si>
  <si>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</si>
  <si>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</si>
  <si>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</si>
  <si>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</si>
  <si>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</si>
  <si>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</si>
  <si>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</si>
  <si>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</si>
  <si>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</si>
  <si>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</si>
  <si>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</si>
  <si>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</si>
  <si>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</si>
  <si>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</si>
  <si>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</si>
  <si>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</si>
  <si>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</si>
  <si>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</si>
  <si>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</si>
  <si>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</si>
  <si>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</si>
  <si>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</si>
  <si>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</si>
  <si>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</si>
  <si>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</si>
  <si>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</si>
  <si>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</si>
  <si>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</si>
  <si>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</si>
  <si>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</si>
  <si>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</si>
  <si>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</si>
  <si>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</si>
  <si>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</si>
  <si>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</si>
  <si>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</si>
  <si>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</si>
  <si>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</si>
  <si>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</si>
  <si>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</si>
  <si>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</si>
  <si>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</si>
  <si>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</si>
  <si>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</si>
  <si>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</si>
  <si>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</si>
  <si>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</si>
  <si>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</si>
  <si>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</si>
  <si>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</si>
  <si>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</si>
  <si>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</si>
  <si>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</si>
  <si>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</si>
  <si>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</si>
  <si>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</si>
  <si>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</si>
  <si>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</si>
  <si>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</si>
  <si>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</si>
  <si>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</si>
  <si>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</si>
  <si>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</si>
  <si>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</si>
  <si>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</si>
  <si>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</si>
  <si>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</si>
  <si>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</si>
  <si>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</si>
  <si>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</si>
  <si>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</si>
  <si>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</si>
  <si>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</si>
  <si>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</si>
  <si>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</si>
  <si>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</si>
  <si>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</si>
  <si>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</si>
  <si>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</si>
  <si>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</si>
  <si>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</si>
  <si>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</si>
  <si>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</si>
  <si>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</si>
  <si>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</si>
  <si>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</si>
  <si>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</si>
  <si>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</si>
  <si>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</si>
  <si>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</si>
  <si>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</si>
  <si>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</si>
  <si>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</si>
  <si>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</si>
  <si>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</si>
  <si>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</si>
  <si>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</si>
  <si>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</si>
  <si>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</si>
  <si>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</si>
  <si>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</si>
  <si>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</si>
  <si>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</si>
  <si>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</si>
  <si>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</si>
  <si>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</si>
  <si>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</si>
  <si>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</si>
  <si>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</si>
  <si>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</si>
  <si>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</si>
  <si>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</si>
  <si>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</si>
  <si>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</si>
  <si>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</si>
  <si>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</si>
  <si>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</si>
  <si>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</si>
  <si>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</si>
  <si>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</si>
  <si>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</si>
  <si>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</si>
  <si>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</si>
  <si>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</si>
  <si>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</si>
  <si>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</si>
  <si>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</si>
  <si>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</si>
  <si>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</si>
  <si>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</si>
  <si>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</si>
  <si>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</si>
  <si>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</si>
  <si>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</si>
  <si>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</si>
  <si>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</si>
  <si>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</si>
  <si>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</si>
  <si>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</si>
  <si>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</si>
  <si>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</si>
  <si>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</si>
  <si>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</si>
  <si>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</si>
  <si>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</si>
  <si>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</si>
  <si>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</si>
  <si>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</si>
  <si>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</si>
  <si>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</si>
  <si>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</si>
  <si>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</si>
  <si>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</si>
  <si>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</si>
  <si>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</si>
  <si>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</si>
  <si>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</si>
  <si>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</si>
  <si>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</si>
  <si>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</si>
  <si>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</si>
  <si>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</si>
  <si>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</si>
  <si>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</si>
  <si>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</si>
  <si>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</si>
  <si>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</si>
  <si>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</si>
  <si>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</si>
  <si>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</si>
  <si>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</si>
  <si>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</si>
  <si>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</si>
  <si>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</si>
  <si>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</si>
  <si>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</si>
  <si>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</si>
  <si>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</si>
  <si>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</si>
  <si>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</si>
  <si>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</si>
  <si>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</si>
  <si>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</si>
  <si>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</si>
  <si>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</si>
  <si>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</si>
  <si>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</si>
  <si>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</si>
  <si>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</si>
  <si>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</si>
  <si>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</si>
  <si>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</si>
  <si>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</si>
  <si>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</si>
  <si>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</si>
  <si>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</si>
  <si>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</si>
  <si>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</si>
  <si>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</si>
  <si>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</si>
  <si>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</si>
  <si>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</si>
  <si>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</si>
  <si>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</si>
  <si>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</si>
  <si>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</si>
  <si>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</si>
  <si>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</si>
  <si>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</si>
  <si>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</si>
  <si>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</si>
  <si>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</si>
  <si>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</si>
  <si>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</si>
  <si>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</si>
  <si>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</si>
  <si>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</si>
  <si>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</si>
  <si>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</si>
  <si>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</si>
  <si>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</si>
  <si>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</si>
  <si>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</si>
  <si>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</si>
  <si>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</si>
  <si>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</si>
  <si>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</si>
  <si>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</si>
  <si>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</si>
  <si>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</si>
  <si>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</si>
  <si>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</si>
  <si>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</si>
  <si>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</si>
  <si>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</si>
  <si>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</si>
  <si>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</si>
  <si>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</si>
  <si>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</si>
  <si>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</si>
  <si>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</si>
  <si>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</si>
  <si>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</si>
  <si>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</si>
  <si>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</si>
  <si>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</si>
  <si>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</si>
  <si>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</si>
  <si>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</si>
  <si>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</si>
  <si>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</si>
  <si>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</si>
  <si>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</si>
  <si>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</si>
  <si>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</si>
  <si>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</si>
  <si>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</si>
  <si>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</si>
  <si>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</si>
  <si>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</si>
  <si>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</si>
  <si>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</si>
  <si>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</si>
  <si>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</si>
  <si>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</si>
  <si>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</si>
  <si>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</si>
  <si>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</si>
  <si>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</si>
  <si>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</si>
  <si>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</si>
  <si>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</si>
  <si>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</si>
  <si>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</si>
  <si>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</si>
  <si>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</si>
  <si>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</si>
  <si>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</si>
  <si>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</si>
  <si>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</si>
  <si>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</si>
  <si>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</si>
  <si>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</si>
  <si>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</si>
  <si>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</si>
  <si>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</si>
  <si>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</si>
  <si>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</si>
  <si>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</si>
  <si>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</si>
  <si>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</si>
  <si>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</si>
  <si>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</si>
  <si>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</si>
  <si>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</si>
  <si>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</si>
  <si>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</si>
  <si>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</si>
  <si>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</si>
  <si>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</si>
  <si>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</si>
  <si>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</si>
  <si>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</si>
  <si>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</si>
  <si>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</si>
  <si>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</si>
  <si>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</si>
  <si>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</si>
  <si>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</si>
  <si>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</si>
  <si>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</si>
  <si>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</si>
  <si>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</si>
  <si>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</si>
  <si>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</si>
  <si>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</si>
  <si>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</si>
  <si>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</si>
  <si>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</si>
  <si>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</si>
  <si>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</si>
  <si>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</si>
  <si>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</si>
  <si>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</si>
  <si>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</si>
  <si>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</si>
  <si>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</si>
  <si>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</si>
  <si>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</si>
  <si>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</si>
  <si>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</si>
  <si>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</si>
  <si>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</si>
  <si>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</si>
  <si>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</si>
  <si>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</si>
  <si>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</si>
  <si>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</si>
  <si>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</si>
  <si>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</si>
  <si>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</si>
  <si>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</si>
  <si>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</si>
  <si>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</si>
  <si>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</si>
  <si>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</si>
  <si>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</si>
  <si>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</si>
  <si>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</si>
  <si>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</si>
  <si>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</si>
  <si>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</si>
  <si>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</si>
  <si>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</si>
  <si>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</si>
  <si>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</si>
  <si>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</si>
  <si>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</si>
  <si>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</si>
  <si>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</si>
  <si>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</si>
  <si>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</si>
  <si>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</si>
  <si>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</si>
  <si>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</si>
  <si>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</si>
  <si>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</si>
  <si>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</si>
  <si>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</si>
  <si>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</si>
  <si>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</si>
  <si>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</si>
  <si>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</si>
  <si>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</si>
  <si>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</si>
  <si>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</si>
  <si>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</si>
  <si>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</si>
  <si>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</si>
  <si>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</si>
  <si>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</si>
  <si>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</si>
  <si>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</si>
  <si>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</si>
  <si>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</si>
  <si>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</si>
  <si>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</si>
  <si>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</si>
  <si>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</si>
  <si>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</si>
  <si>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</si>
  <si>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</si>
  <si>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</si>
  <si>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</si>
  <si>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</si>
  <si>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</si>
  <si>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</si>
  <si>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</si>
  <si>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</si>
  <si>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</si>
  <si>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</si>
  <si>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</si>
  <si>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</si>
  <si>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</si>
  <si>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</si>
  <si>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</si>
  <si>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</si>
  <si>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</si>
  <si>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</si>
  <si>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</si>
  <si>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</si>
  <si>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</si>
  <si>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</si>
  <si>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</si>
  <si>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</si>
  <si>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</si>
  <si>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</si>
  <si>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</si>
  <si>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</si>
  <si>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</si>
  <si>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</si>
  <si>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</si>
  <si>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</si>
  <si>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</si>
  <si>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</si>
  <si>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</si>
  <si>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</si>
  <si>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</si>
  <si>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</si>
  <si>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</si>
  <si>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</si>
  <si>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</si>
  <si>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</si>
  <si>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</si>
  <si>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</si>
  <si>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</si>
  <si>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</si>
  <si>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</si>
  <si>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</si>
  <si>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</si>
  <si>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</si>
  <si>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</si>
  <si>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</si>
  <si>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</si>
  <si>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</si>
  <si>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</si>
  <si>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</si>
  <si>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</si>
  <si>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</si>
  <si>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</si>
  <si>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</si>
  <si>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</si>
  <si>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</si>
  <si>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</si>
  <si>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</si>
  <si>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</si>
  <si>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</si>
  <si>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</si>
  <si>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</si>
  <si>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</si>
  <si>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</si>
  <si>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</si>
  <si>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</si>
  <si>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</si>
  <si>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</si>
  <si>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</si>
  <si>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</si>
  <si>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</si>
  <si>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</si>
  <si>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</si>
  <si>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</si>
  <si>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</si>
  <si>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</si>
  <si>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</si>
  <si>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</si>
  <si>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</si>
  <si>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</si>
  <si>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</si>
  <si>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</si>
  <si>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</si>
  <si>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</si>
  <si>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</si>
  <si>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</si>
  <si>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</si>
  <si>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</si>
  <si>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</si>
  <si>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</si>
  <si>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</si>
  <si>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</si>
  <si>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</si>
  <si>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</si>
  <si>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</si>
  <si>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</si>
  <si>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</si>
  <si>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</si>
  <si>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</si>
  <si>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</si>
  <si>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</si>
  <si>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</si>
  <si>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</si>
  <si>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</si>
  <si>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</si>
  <si>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</si>
  <si>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</si>
  <si>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</si>
  <si>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</si>
  <si>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</si>
  <si>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</si>
  <si>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</si>
  <si>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</si>
  <si>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</si>
  <si>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</si>
  <si>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</si>
  <si>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</si>
  <si>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</si>
  <si>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</si>
  <si>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</si>
  <si>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</si>
  <si>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</si>
  <si>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</si>
  <si>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</si>
  <si>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</si>
  <si>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</si>
  <si>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</si>
  <si>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</si>
  <si>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</si>
  <si>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</si>
  <si>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</si>
  <si>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</si>
  <si>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</si>
  <si>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</si>
  <si>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</si>
  <si>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</si>
  <si>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</si>
  <si>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</si>
  <si>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</si>
  <si>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</si>
  <si>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</si>
  <si>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</si>
  <si>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</si>
  <si>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</si>
  <si>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</si>
  <si>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</si>
  <si>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</si>
  <si>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</si>
  <si>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</si>
  <si>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</si>
  <si>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</si>
  <si>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</si>
  <si>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</si>
  <si>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</si>
  <si>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</si>
  <si>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</si>
  <si>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</si>
  <si>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</si>
  <si>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</si>
  <si>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</si>
  <si>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</si>
  <si>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</si>
  <si>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</si>
  <si>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</si>
  <si>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</si>
  <si>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</si>
  <si>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</si>
  <si>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</si>
  <si>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</si>
  <si>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</si>
  <si>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</si>
  <si>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</si>
  <si>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</si>
  <si>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</si>
  <si>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</si>
  <si>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</si>
  <si>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</si>
  <si>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</si>
  <si>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</si>
  <si>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</si>
  <si>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</si>
  <si>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</si>
  <si>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</si>
  <si>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</si>
  <si>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</si>
  <si>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</si>
  <si>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</si>
  <si>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</si>
  <si>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</si>
  <si>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</si>
  <si>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</si>
  <si>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</si>
  <si>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</si>
  <si>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</si>
  <si>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</si>
  <si>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</si>
  <si>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</si>
  <si>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</si>
  <si>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</si>
  <si>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</si>
  <si>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</si>
  <si>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</si>
  <si>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</si>
  <si>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</si>
  <si>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</si>
  <si>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</si>
  <si>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</si>
  <si>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</si>
  <si>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</si>
  <si>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</si>
  <si>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</si>
  <si>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</si>
  <si>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</si>
  <si>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</si>
  <si>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</si>
  <si>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</si>
  <si>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</si>
  <si>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</si>
  <si>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</si>
  <si>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</si>
  <si>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</si>
  <si>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</si>
  <si>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</si>
  <si>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</si>
  <si>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</si>
  <si>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</si>
  <si>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</si>
  <si>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</si>
  <si>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</si>
  <si>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</si>
  <si>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</si>
  <si>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</si>
  <si>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</si>
  <si>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</si>
  <si>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</si>
  <si>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</si>
  <si>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</si>
  <si>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</si>
  <si>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</si>
  <si>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</si>
  <si>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</si>
  <si>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</si>
  <si>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</si>
  <si>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</si>
  <si>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</si>
  <si>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</si>
  <si>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</si>
  <si>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</si>
  <si>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</si>
  <si>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</si>
  <si>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</si>
  <si>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</si>
  <si>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</si>
  <si>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</si>
  <si>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</si>
  <si>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</si>
  <si>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</si>
  <si>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</si>
  <si>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</si>
  <si>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</si>
  <si>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</si>
  <si>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</si>
  <si>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</si>
  <si>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</si>
  <si>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</si>
  <si>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</si>
  <si>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</si>
  <si>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</si>
  <si>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</si>
  <si>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</si>
  <si>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</si>
  <si>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</si>
  <si>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</si>
  <si>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</si>
  <si>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</si>
  <si>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</si>
  <si>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</si>
  <si>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</si>
  <si>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</si>
  <si>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</si>
  <si>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</si>
  <si>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</si>
  <si>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</si>
  <si>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</si>
  <si>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</si>
  <si>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</si>
  <si>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</si>
  <si>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</si>
  <si>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</si>
  <si>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</si>
  <si>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</si>
  <si>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</si>
  <si>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</si>
  <si>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</si>
  <si>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</si>
  <si>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</si>
  <si>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</si>
  <si>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</si>
  <si>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</si>
  <si>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</si>
  <si>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</si>
  <si>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</si>
  <si>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</si>
  <si>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</si>
  <si>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</si>
  <si>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</si>
  <si>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</si>
  <si>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</si>
  <si>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</si>
  <si>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</si>
  <si>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</si>
  <si>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</si>
  <si>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</si>
  <si>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</si>
  <si>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</si>
  <si>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</si>
  <si>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</si>
  <si>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</si>
  <si>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</si>
  <si>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</si>
  <si>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</si>
  <si>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</si>
  <si>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</si>
  <si>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</si>
  <si>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</si>
  <si>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</si>
  <si>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</si>
  <si>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</si>
  <si>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</si>
  <si>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</si>
  <si>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</si>
  <si>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</si>
  <si>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</si>
  <si>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</si>
  <si>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</si>
  <si>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</si>
  <si>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</si>
  <si>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</si>
  <si>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</si>
  <si>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</si>
  <si>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</si>
  <si>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</si>
  <si>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</si>
  <si>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</si>
  <si>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</si>
  <si>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</si>
  <si>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</si>
  <si>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</si>
  <si>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</si>
  <si>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</si>
  <si>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</si>
  <si>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</si>
  <si>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</si>
  <si>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</si>
  <si>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</si>
  <si>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</si>
  <si>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</si>
  <si>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</si>
  <si>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</si>
  <si>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</si>
  <si>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</si>
  <si>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</si>
  <si>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</si>
  <si>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</si>
  <si>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</si>
  <si>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</si>
  <si>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</si>
  <si>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</si>
  <si>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</si>
  <si>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</si>
  <si>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</si>
  <si>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</si>
  <si>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</si>
  <si>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</si>
  <si>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</si>
  <si>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</si>
  <si>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</si>
  <si>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</si>
  <si>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</si>
  <si>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</si>
  <si>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</si>
  <si>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</si>
  <si>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</si>
  <si>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</si>
  <si>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</si>
  <si>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</si>
  <si>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</si>
  <si>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</si>
  <si>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</si>
  <si>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</si>
  <si>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</si>
  <si>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</si>
  <si>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</si>
  <si>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</si>
  <si>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</si>
  <si>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</si>
  <si>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</si>
  <si>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</si>
  <si>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</si>
  <si>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</si>
  <si>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</si>
  <si>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</si>
  <si>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</si>
  <si>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</si>
  <si>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</si>
  <si>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</si>
  <si>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</si>
  <si>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</si>
  <si>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</si>
  <si>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</si>
  <si>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</si>
  <si>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</si>
  <si>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</si>
  <si>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</si>
  <si>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</si>
  <si>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</si>
  <si>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</si>
  <si>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</si>
  <si>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</si>
  <si>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</si>
  <si>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</si>
  <si>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</si>
  <si>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</si>
  <si>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</si>
  <si>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</si>
  <si>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</si>
  <si>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</si>
  <si>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</si>
  <si>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</si>
  <si>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</si>
  <si>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</si>
  <si>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</si>
  <si>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</si>
  <si>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</si>
  <si>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</si>
  <si>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</si>
  <si>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</si>
  <si>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</si>
  <si>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</si>
  <si>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</si>
  <si>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</si>
  <si>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</si>
  <si>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</si>
  <si>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</si>
  <si>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</si>
  <si>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</si>
  <si>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</si>
  <si>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</si>
  <si>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</si>
  <si>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</si>
  <si>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</si>
  <si>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</si>
  <si>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</si>
  <si>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</si>
  <si>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</si>
  <si>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</si>
  <si>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</si>
  <si>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</si>
  <si>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</si>
  <si>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</si>
  <si>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</si>
  <si>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</si>
  <si>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</si>
  <si>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</si>
  <si>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</si>
  <si>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</si>
  <si>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</si>
  <si>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</si>
  <si>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</si>
  <si>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</si>
  <si>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</si>
  <si>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</si>
  <si>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</si>
  <si>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</si>
  <si>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</si>
  <si>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</si>
  <si>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</si>
  <si>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</si>
  <si>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</si>
  <si>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</si>
  <si>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</si>
  <si>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</si>
  <si>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</si>
  <si>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</si>
  <si>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</si>
  <si>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</si>
  <si>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</si>
  <si>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</si>
  <si>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</si>
  <si>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</si>
  <si>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</si>
  <si>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</si>
  <si>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</si>
  <si>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</si>
  <si>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</si>
  <si>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</si>
  <si>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</si>
  <si>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</si>
  <si>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</si>
  <si>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</si>
  <si>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</si>
  <si>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</si>
  <si>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</si>
  <si>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</si>
  <si>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</si>
  <si>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</si>
  <si>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</si>
  <si>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</si>
  <si>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</si>
  <si>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</si>
  <si>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</si>
  <si>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</si>
  <si>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</si>
  <si>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</si>
  <si>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</si>
  <si>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</si>
  <si>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</si>
  <si>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</si>
  <si>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</si>
  <si>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</si>
  <si>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</si>
  <si>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</si>
  <si>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</si>
  <si>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</si>
  <si>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</si>
  <si>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</si>
  <si>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</si>
  <si>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</si>
  <si>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</si>
  <si>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</si>
  <si>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</si>
  <si>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</si>
  <si>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</si>
  <si>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</si>
  <si>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</si>
  <si>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</si>
  <si>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</si>
  <si>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</si>
  <si>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</si>
  <si>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</si>
  <si>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</si>
  <si>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</si>
  <si>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</si>
  <si>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</si>
  <si>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</si>
  <si>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</si>
  <si>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</si>
  <si>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</si>
  <si>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</si>
  <si>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</si>
  <si>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</si>
  <si>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</si>
  <si>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</si>
  <si>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</si>
  <si>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</si>
  <si>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</si>
  <si>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</si>
  <si>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</si>
  <si>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</si>
  <si>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</si>
  <si>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</si>
  <si>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</si>
  <si>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</si>
  <si>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</si>
  <si>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</si>
  <si>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</si>
  <si>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</si>
  <si>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</si>
  <si>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</si>
  <si>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</si>
  <si>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</si>
  <si>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</si>
  <si>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</si>
  <si>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</si>
  <si>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</si>
  <si>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</si>
  <si>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</si>
  <si>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</si>
  <si>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</si>
  <si>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</si>
  <si>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</si>
  <si>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</si>
  <si>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</si>
  <si>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</si>
  <si>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</si>
  <si>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</si>
  <si>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</si>
  <si>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</si>
  <si>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</si>
  <si>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</si>
  <si>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</si>
  <si>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</si>
  <si>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</si>
  <si>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</si>
  <si>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</si>
  <si>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</si>
  <si>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</si>
  <si>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</si>
  <si>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</si>
  <si>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</si>
  <si>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</si>
  <si>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</si>
  <si>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</si>
  <si>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</si>
  <si>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</si>
  <si>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</si>
  <si>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</si>
  <si>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</si>
  <si>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</si>
  <si>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</si>
  <si>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</si>
  <si>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</si>
  <si>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</si>
  <si>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</si>
  <si>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</si>
  <si>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</si>
  <si>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</si>
  <si>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</si>
  <si>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</si>
  <si>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</si>
  <si>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</si>
  <si>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</si>
  <si>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</si>
  <si>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</si>
  <si>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</si>
  <si>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</si>
  <si>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</si>
  <si>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</si>
  <si>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</si>
  <si>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</si>
  <si>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</si>
  <si>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</si>
  <si>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</si>
  <si>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</si>
  <si>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</si>
  <si>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</si>
  <si>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</si>
  <si>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</si>
  <si>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</si>
  <si>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</si>
  <si>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</si>
  <si>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</si>
  <si>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</si>
  <si>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</si>
  <si>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</si>
  <si>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</si>
  <si>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</si>
  <si>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</si>
  <si>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</si>
  <si>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</si>
  <si>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</si>
  <si>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</si>
  <si>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</si>
  <si>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</si>
  <si>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</si>
  <si>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</si>
  <si>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</si>
  <si>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</si>
  <si>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</si>
  <si>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</si>
  <si>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</si>
  <si>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</si>
  <si>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</si>
  <si>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</si>
  <si>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</si>
  <si>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</si>
  <si>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</si>
  <si>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</si>
  <si>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</si>
  <si>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</si>
  <si>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</si>
  <si>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</si>
  <si>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</si>
  <si>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</si>
  <si>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</si>
  <si>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</si>
  <si>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</si>
  <si>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</si>
  <si>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</si>
  <si>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</si>
  <si>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</si>
  <si>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</si>
  <si>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</si>
  <si>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</si>
  <si>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</si>
  <si>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</si>
  <si>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</si>
  <si>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</si>
  <si>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</si>
  <si>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</si>
  <si>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</si>
  <si>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</si>
  <si>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</si>
  <si>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</si>
  <si>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</si>
  <si>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</si>
  <si>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</si>
  <si>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</si>
  <si>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</si>
  <si>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</si>
  <si>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</si>
  <si>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</si>
  <si>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</si>
  <si>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</si>
  <si>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</si>
  <si>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</si>
  <si>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</si>
  <si>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</si>
  <si>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</si>
  <si>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</si>
  <si>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</si>
  <si>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</si>
  <si>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</si>
  <si>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</si>
  <si>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</si>
  <si>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</si>
  <si>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</si>
  <si>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</si>
  <si>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</si>
  <si>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</si>
  <si>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</si>
  <si>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</si>
  <si>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</si>
  <si>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</si>
  <si>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</si>
  <si>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</si>
  <si>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</si>
  <si>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</si>
  <si>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</si>
  <si>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</si>
  <si>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</si>
  <si>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</si>
  <si>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</si>
  <si>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</si>
  <si>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</si>
  <si>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</si>
  <si>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</si>
  <si>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</si>
  <si>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</si>
  <si>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</si>
  <si>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</si>
  <si>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</si>
  <si>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</si>
  <si>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</si>
  <si>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</si>
  <si>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</si>
  <si>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</si>
  <si>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</si>
  <si>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</si>
  <si>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</si>
  <si>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</si>
  <si>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</si>
  <si>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</si>
  <si>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</si>
  <si>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</si>
  <si>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</si>
  <si>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</si>
  <si>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</si>
  <si>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</si>
  <si>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</si>
  <si>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</si>
  <si>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</si>
  <si>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</si>
  <si>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</si>
  <si>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</si>
  <si>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</si>
  <si>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</si>
  <si>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</si>
  <si>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</si>
  <si>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</si>
  <si>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</si>
  <si>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</si>
  <si>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</si>
  <si>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</si>
  <si>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</si>
  <si>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</si>
  <si>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</si>
  <si>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</si>
  <si>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</si>
  <si>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</si>
  <si>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</si>
  <si>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</si>
  <si>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</si>
  <si>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</si>
  <si>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</si>
  <si>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</si>
  <si>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</si>
  <si>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</si>
  <si>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</si>
  <si>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</si>
  <si>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</si>
  <si>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</si>
  <si>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</si>
  <si>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</si>
  <si>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</si>
  <si>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</si>
  <si>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</si>
  <si>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</si>
  <si>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</si>
  <si>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</si>
  <si>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</si>
  <si>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</si>
  <si>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</si>
  <si>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</si>
  <si>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</si>
  <si>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</si>
  <si>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</si>
  <si>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</si>
  <si>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</si>
  <si>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</si>
  <si>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</si>
  <si>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</si>
  <si>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</si>
  <si>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</si>
  <si>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</si>
  <si>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</si>
  <si>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</si>
  <si>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</si>
  <si>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</si>
  <si>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</si>
  <si>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</si>
  <si>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</si>
  <si>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</si>
  <si>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</si>
  <si>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</si>
  <si>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</si>
  <si>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</si>
  <si>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</si>
  <si>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</si>
  <si>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</si>
  <si>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</si>
  <si>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</si>
  <si>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</si>
  <si>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</si>
  <si>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</si>
  <si>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</si>
  <si>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</si>
  <si>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</si>
  <si>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</si>
  <si>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</si>
  <si>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</si>
  <si>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</si>
  <si>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</si>
  <si>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</si>
  <si>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</si>
  <si>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</si>
  <si>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</si>
  <si>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</si>
  <si>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</si>
  <si>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</si>
  <si>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</si>
  <si>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</si>
  <si>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</si>
  <si>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</si>
  <si>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</si>
  <si>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</si>
  <si>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</si>
  <si>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</si>
  <si>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</si>
  <si>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</si>
  <si>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</si>
  <si>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</si>
  <si>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</si>
  <si>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</si>
  <si>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</si>
  <si>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</si>
  <si>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</si>
  <si>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</si>
  <si>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</si>
  <si>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</si>
  <si>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</si>
  <si>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</si>
  <si>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</si>
  <si>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</si>
  <si>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</si>
  <si>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</si>
  <si>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</si>
  <si>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</si>
  <si>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</si>
  <si>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</si>
  <si>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</si>
  <si>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</si>
  <si>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</si>
  <si>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</si>
  <si>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</si>
  <si>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</si>
  <si>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</si>
  <si>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</si>
  <si>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</si>
  <si>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</si>
  <si>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</si>
  <si>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</si>
  <si>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</si>
  <si>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</si>
  <si>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</si>
  <si>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</si>
  <si>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</si>
  <si>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</si>
  <si>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</si>
  <si>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</si>
  <si>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</si>
  <si>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</si>
  <si>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</si>
  <si>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</si>
  <si>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</si>
  <si>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</si>
  <si>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</si>
  <si>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</si>
  <si>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</si>
  <si>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</si>
  <si>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</si>
  <si>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</si>
  <si>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</si>
  <si>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</si>
  <si>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</si>
  <si>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</si>
  <si>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</si>
  <si>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</si>
  <si>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</si>
  <si>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</si>
  <si>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</si>
  <si>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</si>
  <si>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</si>
  <si>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</si>
  <si>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</si>
  <si>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</si>
  <si>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</si>
  <si>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</si>
  <si>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</si>
  <si>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</si>
  <si>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</si>
  <si>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</si>
  <si>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</si>
  <si>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</si>
  <si>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</si>
  <si>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</si>
  <si>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</si>
  <si>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</si>
  <si>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</si>
  <si>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</si>
  <si>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</si>
  <si>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</si>
  <si>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</si>
  <si>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</si>
  <si>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</si>
  <si>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</si>
  <si>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</si>
  <si>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</si>
  <si>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</si>
  <si>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</si>
  <si>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</si>
  <si>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</si>
  <si>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</si>
  <si>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</si>
  <si>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</si>
  <si>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</si>
  <si>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</si>
  <si>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</si>
  <si>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</si>
  <si>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</si>
  <si>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</si>
  <si>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</si>
  <si>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</si>
  <si>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</si>
  <si>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</si>
  <si>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</si>
  <si>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</si>
  <si>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</si>
  <si>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</si>
  <si>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</si>
  <si>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</si>
  <si>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</si>
  <si>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</si>
  <si>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</si>
  <si>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</si>
  <si>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</si>
  <si>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</si>
  <si>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</si>
  <si>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</si>
  <si>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</si>
  <si>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</si>
  <si>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</si>
  <si>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</si>
  <si>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</si>
  <si>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</si>
  <si>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</si>
  <si>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</si>
  <si>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</si>
  <si>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</si>
  <si>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</si>
  <si>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</si>
  <si>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</si>
  <si>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</si>
  <si>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</si>
  <si>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</si>
  <si>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</si>
  <si>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</si>
  <si>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</si>
  <si>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</si>
  <si>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</si>
  <si>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</si>
  <si>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</si>
  <si>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</si>
  <si>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</si>
  <si>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</si>
  <si>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</si>
  <si>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</si>
  <si>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</si>
  <si>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</si>
  <si>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</si>
  <si>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</si>
  <si>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</si>
  <si>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</si>
  <si>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</si>
  <si>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</si>
  <si>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</si>
  <si>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</si>
  <si>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</si>
  <si>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</si>
  <si>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</si>
  <si>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</si>
  <si>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</si>
  <si>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</si>
  <si>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</si>
  <si>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</si>
  <si>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</si>
  <si>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</si>
  <si>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</si>
  <si>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</si>
  <si>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</si>
  <si>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</si>
  <si>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</si>
  <si>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</si>
  <si>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</si>
  <si>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</si>
  <si>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</si>
  <si>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</si>
  <si>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</si>
  <si>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</si>
  <si>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</si>
  <si>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</si>
  <si>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</si>
  <si>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</si>
  <si>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</si>
  <si>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</si>
  <si>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</si>
  <si>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</si>
  <si>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</si>
  <si>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</si>
  <si>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</si>
  <si>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</si>
  <si>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</si>
  <si>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</si>
  <si>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</si>
  <si>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</si>
  <si>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</si>
  <si>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</si>
  <si>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</si>
  <si>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</si>
  <si>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</si>
  <si>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</si>
  <si>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</si>
  <si>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</si>
  <si>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</si>
  <si>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</si>
  <si>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</si>
  <si>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</si>
  <si>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</si>
  <si>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</si>
  <si>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</si>
  <si>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</si>
  <si>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</si>
  <si>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</si>
  <si>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</si>
  <si>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</si>
  <si>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</si>
  <si>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</si>
  <si>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</si>
  <si>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</si>
  <si>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</si>
  <si>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</si>
  <si>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</si>
  <si>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</si>
  <si>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</si>
  <si>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</si>
  <si>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</si>
  <si>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</si>
  <si>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</si>
  <si>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</si>
  <si>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</si>
  <si>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</si>
  <si>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</si>
  <si>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</si>
  <si>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</si>
  <si>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</si>
  <si>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</si>
  <si>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</si>
  <si>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</si>
  <si>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</si>
  <si>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</si>
  <si>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</si>
  <si>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</si>
  <si>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</si>
  <si>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</si>
  <si>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</si>
  <si>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</si>
  <si>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</si>
  <si>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</si>
  <si>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</si>
  <si>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</si>
  <si>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</si>
  <si>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</si>
  <si>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</si>
  <si>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</si>
  <si>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</si>
  <si>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</si>
  <si>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</si>
  <si>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</si>
  <si>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</si>
  <si>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</si>
  <si>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</si>
  <si>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</si>
  <si>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</si>
  <si>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</si>
  <si>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</si>
  <si>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</si>
  <si>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</si>
  <si>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</si>
  <si>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</si>
  <si>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</si>
  <si>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</si>
  <si>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</si>
  <si>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</si>
  <si>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</si>
  <si>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</si>
  <si>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</si>
  <si>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</si>
  <si>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</si>
  <si>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</si>
  <si>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</si>
  <si>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</si>
  <si>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</si>
  <si>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</si>
  <si>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</si>
  <si>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</si>
  <si>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</si>
  <si>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</si>
  <si>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</si>
  <si>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</si>
  <si>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</si>
  <si>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</si>
  <si>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</si>
  <si>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</si>
  <si>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</si>
  <si>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</si>
  <si>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</si>
  <si>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</si>
  <si>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</si>
  <si>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</si>
  <si>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</si>
  <si>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</si>
  <si>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</si>
  <si>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</si>
  <si>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</si>
  <si>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</si>
  <si>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</si>
  <si>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</si>
  <si>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</si>
  <si>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</si>
  <si>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</si>
  <si>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</si>
  <si>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</si>
  <si>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</si>
  <si>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</si>
  <si>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</si>
  <si>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</si>
  <si>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</si>
  <si>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</si>
  <si>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</si>
  <si>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</si>
  <si>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</si>
  <si>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</si>
  <si>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</si>
  <si>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</si>
  <si>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</si>
  <si>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</si>
  <si>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</si>
  <si>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</si>
  <si>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</si>
  <si>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</si>
  <si>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</si>
  <si>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</si>
  <si>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</si>
  <si>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</si>
  <si>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</si>
  <si>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</si>
  <si>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</si>
  <si>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</si>
  <si>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</si>
  <si>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</si>
  <si>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</si>
  <si>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</si>
  <si>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</si>
  <si>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</si>
  <si>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</si>
  <si>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</si>
  <si>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</si>
  <si>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</si>
  <si>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</si>
  <si>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</si>
  <si>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</si>
  <si>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</si>
  <si>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</si>
  <si>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</si>
  <si>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</si>
  <si>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</si>
  <si>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</si>
  <si>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</si>
  <si>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</si>
  <si>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</si>
  <si>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</si>
  <si>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</si>
  <si>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</si>
  <si>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</si>
  <si>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</si>
  <si>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</si>
  <si>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</si>
  <si>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</si>
  <si>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</si>
  <si>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</si>
  <si>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</si>
  <si>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</si>
  <si>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</si>
  <si>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</si>
  <si>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</si>
  <si>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</si>
  <si>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</si>
  <si>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</si>
  <si>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</si>
  <si>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</si>
  <si>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</si>
  <si>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</si>
  <si>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</si>
  <si>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</si>
  <si>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</si>
  <si>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</si>
  <si>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</si>
  <si>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</si>
  <si>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</si>
  <si>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</si>
  <si>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</si>
  <si>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</si>
  <si>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</si>
  <si>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</si>
  <si>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</si>
  <si>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</si>
  <si>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</si>
  <si>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</si>
  <si>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</si>
  <si>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</si>
  <si>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</si>
  <si>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</si>
  <si>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</si>
  <si>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</si>
  <si>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</si>
  <si>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</si>
  <si>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</si>
  <si>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</si>
  <si>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</si>
  <si>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</si>
  <si>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</si>
  <si>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</si>
  <si>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</si>
  <si>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</si>
  <si>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</si>
  <si>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</si>
  <si>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</si>
  <si>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</si>
  <si>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</si>
  <si>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</si>
  <si>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</si>
  <si>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</si>
  <si>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</si>
  <si>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</si>
  <si>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</si>
  <si>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</si>
  <si>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</si>
  <si>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</si>
  <si>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</si>
  <si>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</si>
  <si>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</si>
  <si>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</si>
  <si>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</si>
  <si>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</si>
  <si>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</si>
  <si>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</si>
  <si>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</si>
  <si>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</si>
  <si>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</si>
  <si>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</si>
  <si>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</si>
  <si>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</si>
  <si>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</si>
  <si>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</si>
  <si>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</si>
  <si>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</si>
  <si>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</si>
  <si>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</si>
  <si>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</si>
  <si>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</si>
  <si>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</si>
  <si>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</si>
  <si>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</si>
  <si>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</si>
  <si>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</si>
  <si>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</si>
  <si>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</si>
  <si>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</si>
  <si>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</si>
  <si>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</si>
  <si>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</si>
  <si>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</si>
  <si>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</si>
  <si>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</si>
  <si>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</si>
  <si>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</si>
  <si>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</si>
  <si>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</si>
  <si>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</si>
  <si>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</si>
  <si>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</si>
  <si>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</si>
  <si>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</si>
  <si>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</si>
  <si>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</si>
  <si>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</si>
  <si>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</si>
  <si>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</si>
  <si>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</si>
  <si>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</si>
  <si>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</si>
  <si>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</si>
  <si>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</si>
  <si>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</si>
  <si>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</si>
  <si>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</si>
  <si>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</si>
  <si>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</si>
  <si>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</si>
  <si>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</si>
  <si>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</si>
  <si>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</si>
  <si>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</si>
  <si>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</si>
  <si>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</si>
  <si>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</si>
  <si>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</si>
  <si>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</si>
  <si>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</si>
  <si>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</si>
  <si>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</si>
  <si>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</si>
  <si>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</si>
  <si>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</si>
  <si>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</si>
  <si>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</si>
  <si>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</si>
  <si>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</si>
  <si>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</si>
  <si>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</si>
  <si>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</si>
  <si>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</si>
  <si>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</si>
  <si>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</si>
  <si>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</si>
  <si>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</si>
  <si>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</si>
  <si>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</si>
  <si>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</si>
  <si>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</si>
  <si>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</si>
  <si>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</si>
  <si>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</si>
  <si>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</si>
  <si>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</si>
  <si>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</si>
  <si>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</si>
  <si>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</si>
  <si>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</si>
  <si>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</si>
  <si>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</si>
  <si>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</si>
  <si>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</si>
  <si>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</si>
  <si>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</si>
  <si>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</si>
  <si>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</si>
  <si>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</si>
  <si>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</si>
  <si>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</si>
  <si>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</si>
  <si>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</si>
  <si>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</si>
  <si>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</si>
  <si>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</si>
  <si>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</si>
  <si>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</si>
  <si>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</si>
  <si>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</si>
  <si>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</si>
  <si>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</si>
  <si>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</si>
  <si>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</si>
  <si>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</si>
  <si>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</si>
  <si>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</si>
  <si>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</si>
  <si>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</si>
  <si>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</si>
  <si>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</si>
  <si>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</si>
  <si>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</si>
  <si>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</si>
  <si>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</si>
  <si>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</si>
  <si>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</si>
  <si>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</si>
  <si>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</si>
  <si>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</si>
  <si>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</si>
  <si>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</si>
  <si>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</si>
  <si>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</si>
  <si>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</si>
  <si>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</si>
  <si>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</si>
  <si>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</si>
  <si>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</si>
  <si>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</si>
  <si>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</si>
  <si>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</si>
  <si>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</si>
  <si>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</si>
  <si>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</si>
  <si>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</si>
  <si>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</si>
  <si>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</si>
  <si>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</si>
  <si>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</si>
  <si>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</si>
  <si>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</si>
  <si>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</si>
  <si>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</si>
  <si>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</si>
  <si>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</si>
  <si>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</si>
  <si>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</si>
  <si>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</si>
  <si>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</si>
  <si>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</si>
  <si>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</si>
  <si>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</si>
  <si>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</si>
  <si>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</si>
  <si>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</si>
  <si>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</si>
  <si>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</si>
  <si>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</si>
  <si>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</si>
  <si>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</si>
  <si>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</si>
  <si>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</si>
  <si>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</si>
  <si>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</si>
  <si>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</si>
  <si>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</si>
  <si>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</si>
  <si>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</si>
  <si>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</si>
  <si>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</si>
  <si>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</si>
  <si>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</si>
  <si>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</si>
  <si>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</si>
  <si>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</si>
  <si>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</si>
  <si>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</si>
  <si>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</si>
  <si>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</si>
  <si>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</si>
  <si>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</si>
  <si>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</si>
  <si>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</si>
  <si>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</si>
  <si>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</si>
  <si>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</si>
  <si>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</si>
  <si>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</si>
  <si>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</si>
  <si>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</si>
  <si>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</si>
  <si>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</si>
  <si>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</si>
  <si>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</si>
  <si>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</si>
  <si>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</si>
  <si>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</si>
  <si>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</si>
  <si>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</si>
  <si>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</si>
  <si>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</si>
  <si>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</si>
  <si>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</si>
  <si>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</si>
  <si>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</si>
  <si>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</si>
  <si>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</si>
  <si>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</si>
  <si>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</si>
  <si>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</si>
  <si>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</si>
  <si>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</si>
  <si>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</si>
  <si>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</si>
  <si>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</si>
  <si>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</si>
  <si>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</si>
  <si>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</si>
  <si>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</si>
  <si>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</si>
  <si>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</si>
  <si>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</si>
  <si>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</si>
  <si>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</si>
  <si>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</si>
  <si>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</si>
  <si>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</si>
  <si>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</si>
  <si>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</si>
  <si>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</si>
  <si>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</si>
  <si>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</si>
  <si>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</si>
  <si>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</si>
  <si>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</si>
  <si>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</si>
  <si>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</si>
  <si>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</si>
  <si>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</si>
  <si>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</si>
  <si>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</si>
  <si>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</si>
  <si>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</si>
  <si>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</si>
  <si>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</si>
  <si>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</si>
  <si>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</si>
  <si>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</si>
  <si>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</si>
  <si>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</si>
  <si>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</si>
  <si>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</si>
  <si>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</si>
  <si>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</si>
  <si>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</si>
  <si>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</si>
  <si>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</si>
  <si>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</si>
  <si>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</si>
  <si>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</si>
  <si>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</si>
  <si>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</si>
  <si>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</si>
  <si>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</si>
  <si>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</si>
  <si>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</si>
  <si>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</si>
  <si>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</si>
  <si>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</si>
  <si>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</si>
  <si>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</si>
  <si>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</si>
  <si>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</si>
  <si>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</si>
  <si>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</si>
  <si>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</si>
  <si>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</si>
  <si>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</si>
  <si>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</si>
  <si>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</si>
  <si>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</si>
  <si>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</si>
  <si>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</si>
  <si>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</si>
  <si>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</si>
  <si>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</si>
  <si>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</si>
  <si>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</si>
  <si>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</si>
  <si>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</si>
  <si>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</si>
  <si>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</si>
  <si>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</si>
  <si>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</si>
  <si>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</si>
  <si>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</si>
  <si>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</si>
  <si>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</si>
  <si>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</si>
  <si>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</si>
  <si>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</si>
  <si>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</si>
  <si>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</si>
  <si>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</si>
  <si>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</si>
  <si>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</si>
  <si>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</si>
  <si>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</si>
  <si>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</si>
  <si>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</si>
  <si>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</si>
  <si>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</si>
  <si>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</si>
  <si>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</si>
  <si>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</si>
  <si>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</si>
  <si>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</si>
  <si>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</si>
  <si>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</si>
  <si>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</si>
  <si>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</si>
  <si>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</si>
  <si>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</si>
  <si>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</si>
  <si>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</si>
  <si>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</si>
  <si>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</si>
  <si>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</si>
  <si>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</si>
  <si>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</si>
  <si>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</si>
  <si>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</si>
  <si>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</si>
  <si>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</si>
  <si>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</si>
  <si>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</si>
  <si>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</si>
  <si>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</si>
  <si>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</si>
  <si>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</si>
  <si>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</si>
  <si>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</si>
  <si>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</si>
  <si>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</si>
  <si>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</si>
  <si>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</si>
  <si>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</si>
  <si>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</si>
  <si>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</si>
  <si>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</si>
  <si>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</si>
  <si>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</si>
  <si>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</si>
  <si>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</si>
  <si>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</si>
  <si>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</si>
  <si>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</si>
  <si>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</si>
  <si>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</si>
  <si>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</si>
  <si>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</si>
  <si>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</si>
  <si>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</si>
  <si>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</si>
  <si>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</si>
  <si>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</si>
  <si>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</si>
  <si>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</si>
  <si>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</si>
  <si>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</si>
  <si>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</si>
  <si>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</si>
  <si>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</si>
  <si>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</si>
  <si>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</si>
  <si>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</si>
  <si>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</si>
  <si>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</si>
  <si>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</si>
  <si>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</si>
  <si>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</si>
  <si>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</si>
  <si>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</si>
  <si>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</si>
  <si>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</si>
  <si>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</si>
  <si>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</si>
  <si>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</si>
  <si>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</si>
  <si>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</si>
  <si>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</si>
  <si>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</si>
  <si>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</si>
  <si>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</si>
  <si>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</si>
  <si>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</si>
  <si>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</si>
  <si>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</si>
  <si>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</si>
  <si>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</si>
  <si>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</si>
  <si>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</si>
  <si>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</si>
  <si>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</si>
  <si>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</si>
  <si>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</si>
  <si>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</si>
  <si>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</si>
  <si>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</si>
  <si>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</si>
  <si>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</si>
  <si>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</si>
  <si>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</si>
  <si>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</si>
  <si>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</si>
  <si>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</si>
  <si>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</si>
  <si>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</si>
  <si>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</si>
  <si>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</si>
  <si>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</si>
  <si>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</si>
  <si>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</si>
  <si>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</si>
  <si>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</si>
  <si>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</si>
  <si>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</si>
  <si>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</si>
  <si>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</si>
  <si>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</si>
  <si>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</si>
  <si>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</si>
  <si>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</si>
  <si>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</si>
  <si>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</si>
  <si>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</si>
  <si>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</si>
  <si>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</si>
  <si>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</si>
  <si>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</si>
  <si>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</si>
  <si>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</si>
  <si>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</si>
  <si>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</si>
  <si>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</si>
  <si>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</si>
  <si>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</si>
  <si>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</si>
  <si>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</si>
  <si>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</si>
  <si>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</si>
  <si>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</si>
  <si>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</si>
  <si>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</si>
  <si>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</si>
  <si>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</si>
  <si>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</si>
  <si>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</si>
  <si>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</si>
  <si>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</si>
  <si>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</si>
  <si>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</si>
  <si>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</si>
  <si>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</si>
  <si>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</si>
  <si>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</si>
  <si>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</si>
  <si>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</si>
  <si>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</si>
  <si>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</si>
  <si>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</si>
  <si>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</si>
  <si>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</si>
  <si>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</si>
  <si>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</si>
  <si>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</si>
  <si>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</si>
  <si>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</si>
  <si>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</si>
  <si>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</si>
  <si>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</si>
  <si>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</si>
  <si>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</si>
  <si>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</si>
  <si>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</si>
  <si>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</si>
  <si>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</si>
  <si>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</si>
  <si>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</si>
  <si>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</si>
  <si>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</si>
  <si>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</si>
  <si>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</si>
  <si>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</si>
  <si>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</si>
  <si>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</si>
  <si>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</si>
  <si>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</si>
  <si>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</si>
  <si>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</si>
  <si>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</si>
  <si>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</si>
  <si>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</si>
  <si>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</si>
  <si>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</si>
  <si>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</si>
  <si>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</si>
  <si>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</si>
  <si>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</si>
  <si>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</si>
  <si>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</si>
  <si>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</si>
  <si>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</si>
  <si>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</si>
  <si>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</si>
  <si>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</si>
  <si>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</si>
  <si>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</si>
  <si>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</si>
  <si>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</si>
  <si>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</si>
  <si>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</si>
  <si>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</si>
  <si>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</si>
  <si>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</si>
  <si>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</si>
  <si>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</si>
  <si>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</si>
  <si>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</si>
  <si>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</si>
  <si>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</si>
  <si>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</si>
  <si>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</si>
  <si>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</si>
  <si>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</si>
  <si>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</si>
  <si>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</si>
  <si>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</si>
  <si>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</si>
  <si>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</si>
  <si>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</si>
  <si>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</si>
  <si>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</si>
  <si>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</si>
  <si>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</si>
  <si>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</si>
  <si>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</si>
  <si>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</si>
  <si>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</si>
  <si>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</si>
  <si>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</si>
  <si>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</si>
  <si>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</si>
  <si>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</si>
  <si>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</si>
  <si>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</si>
  <si>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</si>
  <si>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</si>
  <si>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</si>
  <si>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</si>
  <si>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</si>
  <si>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</si>
  <si>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</si>
  <si>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</si>
  <si>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</si>
  <si>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</si>
  <si>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</si>
  <si>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</si>
  <si>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</si>
  <si>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</si>
  <si>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</si>
  <si>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</si>
  <si>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</si>
  <si>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</si>
  <si>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</si>
  <si>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</si>
  <si>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</si>
  <si>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</si>
  <si>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</si>
  <si>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</si>
  <si>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</si>
  <si>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</si>
  <si>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</si>
  <si>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</si>
  <si>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</si>
  <si>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</si>
  <si>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</si>
  <si>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</si>
  <si>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</si>
  <si>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</si>
  <si>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</si>
  <si>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</si>
  <si>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</si>
  <si>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</si>
  <si>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</si>
  <si>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</si>
  <si>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</si>
  <si>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</si>
  <si>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</si>
  <si>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</si>
  <si>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</si>
  <si>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</si>
  <si>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</si>
  <si>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</si>
  <si>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</si>
  <si>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</si>
  <si>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</si>
  <si>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</si>
  <si>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</si>
  <si>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</si>
  <si>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</si>
  <si>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</si>
  <si>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</si>
  <si>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</si>
  <si>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</si>
  <si>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</si>
  <si>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</si>
  <si>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</si>
  <si>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</si>
  <si>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</si>
  <si>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</si>
  <si>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</si>
  <si>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</si>
  <si>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</si>
  <si>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</si>
  <si>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</si>
  <si>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</si>
  <si>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</si>
  <si>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</si>
  <si>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</si>
  <si>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</si>
  <si>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</si>
  <si>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</si>
  <si>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</si>
  <si>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</si>
  <si>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</si>
  <si>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</si>
  <si>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</si>
  <si>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</si>
  <si>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</si>
  <si>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</si>
  <si>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</si>
  <si>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</si>
  <si>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</si>
  <si>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</si>
  <si>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</si>
  <si>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</si>
  <si>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</si>
  <si>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</si>
  <si>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</si>
  <si>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</si>
  <si>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</si>
  <si>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</si>
  <si>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</si>
  <si>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</si>
  <si>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</si>
  <si>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</si>
  <si>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</si>
  <si>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</si>
  <si>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</si>
  <si>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</si>
  <si>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</si>
  <si>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</si>
  <si>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</si>
  <si>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</si>
  <si>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</si>
  <si>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</si>
  <si>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</si>
  <si>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</si>
  <si>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</si>
  <si>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</si>
  <si>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</si>
  <si>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</si>
  <si>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</si>
  <si>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</si>
  <si>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</si>
  <si>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</si>
  <si>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</si>
  <si>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</si>
  <si>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</si>
  <si>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</si>
  <si>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</si>
  <si>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</si>
  <si>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</si>
  <si>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</si>
  <si>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</si>
  <si>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</si>
  <si>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</si>
  <si>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</si>
  <si>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</si>
  <si>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</si>
  <si>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</si>
  <si>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</si>
  <si>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</si>
  <si>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</si>
  <si>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</si>
  <si>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</si>
  <si>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</si>
  <si>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</si>
  <si>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</si>
  <si>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</si>
  <si>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</si>
  <si>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</si>
  <si>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</si>
  <si>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</si>
  <si>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</si>
  <si>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</si>
  <si>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</si>
  <si>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</si>
  <si>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</si>
  <si>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</si>
  <si>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</si>
  <si>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</si>
  <si>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</si>
  <si>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</si>
  <si>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</si>
  <si>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</si>
  <si>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</si>
  <si>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</si>
  <si>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</si>
  <si>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</si>
  <si>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</si>
  <si>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</si>
  <si>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</si>
  <si>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</si>
  <si>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</si>
  <si>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</si>
  <si>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</si>
  <si>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</si>
  <si>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</si>
  <si>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</si>
  <si>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</si>
  <si>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</si>
  <si>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</si>
  <si>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</si>
  <si>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</si>
  <si>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</si>
  <si>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</si>
  <si>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</si>
  <si>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</si>
  <si>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</si>
  <si>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</si>
  <si>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</si>
  <si>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</si>
  <si>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</si>
  <si>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</si>
  <si>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</si>
  <si>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</si>
  <si>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</si>
  <si>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</si>
  <si>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</si>
  <si>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</si>
  <si>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</si>
  <si>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</si>
  <si>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</si>
  <si>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</si>
  <si>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</si>
  <si>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</si>
  <si>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</si>
  <si>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</si>
  <si>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</si>
  <si>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</si>
  <si>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</si>
  <si>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</si>
  <si>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</si>
  <si>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</si>
  <si>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</si>
  <si>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</si>
  <si>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</si>
  <si>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</si>
  <si>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</si>
  <si>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</si>
  <si>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</si>
  <si>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</si>
  <si>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</si>
  <si>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</si>
  <si>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</si>
  <si>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</si>
  <si>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</si>
  <si>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</si>
  <si>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</si>
  <si>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</si>
  <si>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</si>
  <si>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</si>
  <si>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</si>
  <si>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</si>
  <si>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</si>
  <si>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</si>
  <si>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</si>
  <si>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</si>
  <si>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</si>
  <si>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</si>
  <si>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</si>
  <si>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</si>
  <si>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</si>
  <si>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</si>
  <si>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</si>
  <si>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</si>
  <si>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</si>
  <si>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</si>
  <si>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</si>
  <si>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</si>
  <si>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</si>
  <si>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</si>
  <si>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</si>
  <si>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</si>
  <si>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</si>
  <si>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</si>
  <si>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</si>
  <si>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</si>
  <si>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</si>
  <si>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</si>
  <si>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</si>
  <si>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</si>
  <si>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</si>
  <si>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</si>
  <si>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</si>
  <si>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</si>
  <si>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</si>
  <si>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</si>
  <si>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</si>
  <si>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</si>
  <si>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</si>
  <si>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</si>
  <si>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</si>
  <si>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</si>
  <si>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</si>
  <si>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</si>
  <si>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</si>
  <si>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</si>
  <si>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</si>
  <si>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</si>
  <si>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</si>
  <si>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</si>
  <si>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</si>
  <si>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</si>
  <si>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</si>
  <si>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</si>
  <si>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</si>
  <si>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</si>
  <si>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</si>
  <si>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</si>
  <si>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</si>
  <si>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</si>
  <si>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</si>
  <si>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</si>
  <si>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</si>
  <si>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</si>
  <si>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</si>
  <si>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</si>
  <si>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</si>
  <si>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</si>
  <si>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</si>
  <si>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</si>
  <si>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</si>
  <si>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</si>
  <si>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</si>
  <si>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</si>
  <si>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</si>
  <si>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</si>
  <si>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</si>
  <si>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</si>
  <si>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</si>
  <si>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</si>
  <si>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</si>
  <si>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</si>
  <si>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</si>
  <si>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</si>
  <si>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</si>
  <si>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</si>
  <si>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</si>
  <si>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</si>
  <si>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</si>
  <si>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</si>
  <si>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</si>
  <si>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</si>
  <si>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</si>
  <si>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</si>
  <si>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</si>
  <si>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</si>
  <si>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</si>
  <si>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</si>
  <si>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</si>
  <si>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</si>
  <si>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</si>
  <si>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</si>
  <si>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</si>
  <si>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</si>
  <si>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</si>
  <si>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</si>
  <si>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</si>
  <si>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</si>
  <si>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</si>
  <si>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</si>
  <si>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</si>
  <si>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</si>
  <si>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</si>
  <si>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</si>
  <si>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</si>
  <si>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</si>
  <si>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</si>
  <si>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</si>
  <si>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</si>
  <si>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</si>
  <si>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</si>
  <si>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</si>
  <si>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</si>
  <si>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</si>
  <si>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</si>
  <si>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</si>
  <si>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</si>
  <si>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</si>
  <si>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</si>
  <si>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</si>
  <si>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</si>
  <si>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</si>
  <si>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</si>
  <si>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</si>
  <si>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</si>
  <si>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</si>
  <si>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</si>
  <si>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</si>
  <si>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</si>
  <si>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</si>
  <si>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</si>
  <si>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</si>
  <si>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</si>
  <si>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</si>
  <si>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</si>
  <si>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</si>
  <si>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</si>
  <si>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</si>
  <si>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</si>
  <si>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</si>
  <si>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</si>
  <si>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</si>
  <si>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</si>
  <si>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</si>
  <si>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</si>
  <si>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</si>
  <si>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</si>
  <si>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</si>
  <si>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</si>
  <si>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</si>
  <si>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</si>
  <si>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</si>
  <si>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</si>
  <si>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</si>
  <si>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</si>
  <si>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</si>
  <si>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</si>
  <si>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</si>
  <si>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</si>
  <si>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</si>
  <si>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</si>
  <si>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</si>
  <si>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</si>
  <si>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</si>
  <si>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</si>
  <si>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</si>
  <si>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</si>
  <si>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</si>
  <si>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</si>
  <si>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</si>
  <si>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</si>
  <si>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</si>
  <si>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</si>
  <si>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</si>
  <si>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</si>
  <si>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</si>
  <si>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</si>
  <si>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</si>
  <si>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</si>
  <si>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</si>
  <si>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</si>
  <si>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</si>
  <si>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</si>
  <si>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</si>
  <si>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</si>
  <si>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</si>
  <si>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</si>
  <si>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</si>
  <si>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</si>
  <si>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</si>
  <si>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</si>
  <si>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</si>
  <si>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</si>
  <si>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</si>
  <si>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</si>
  <si>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</si>
  <si>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</si>
  <si>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</si>
  <si>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</si>
  <si>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</si>
  <si>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</si>
  <si>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</si>
  <si>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</si>
  <si>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</si>
  <si>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</si>
  <si>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</si>
  <si>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</si>
  <si>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</si>
  <si>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</si>
  <si>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</si>
  <si>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</si>
  <si>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</si>
  <si>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</si>
  <si>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</si>
  <si>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</si>
  <si>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</si>
  <si>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</si>
  <si>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</si>
  <si>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</si>
  <si>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</si>
  <si>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</si>
  <si>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</si>
  <si>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</si>
  <si>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</si>
  <si>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</si>
  <si>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</si>
  <si>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</si>
  <si>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</si>
  <si>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</si>
  <si>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</si>
  <si>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</si>
  <si>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</si>
  <si>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</si>
  <si>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</si>
  <si>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</si>
  <si>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</si>
  <si>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</si>
  <si>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</si>
  <si>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</si>
  <si>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</si>
  <si>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</si>
  <si>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</si>
  <si>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</si>
  <si>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</si>
  <si>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</si>
  <si>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</si>
  <si>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</si>
  <si>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</si>
  <si>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</si>
  <si>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</si>
  <si>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</si>
  <si>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</si>
  <si>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</si>
  <si>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</si>
  <si>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</si>
  <si>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</si>
  <si>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</si>
  <si>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</si>
  <si>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</si>
  <si>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</si>
  <si>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</si>
  <si>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</si>
  <si>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</si>
  <si>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</si>
  <si>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</si>
  <si>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</si>
  <si>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</si>
  <si>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</si>
  <si>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</si>
  <si>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</si>
  <si>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</si>
  <si>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</si>
  <si>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</si>
  <si>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</si>
  <si>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</si>
  <si>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</si>
  <si>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</si>
  <si>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</si>
  <si>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</si>
  <si>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</si>
  <si>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</si>
  <si>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</si>
  <si>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</si>
  <si>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</si>
  <si>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</si>
  <si>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</si>
  <si>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</si>
  <si>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</si>
  <si>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</si>
  <si>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</si>
  <si>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</si>
  <si>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</si>
  <si>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</si>
  <si>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</si>
  <si>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</si>
  <si>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</si>
  <si>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</si>
  <si>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</si>
  <si>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</si>
  <si>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</si>
  <si>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</si>
  <si>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</si>
  <si>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</si>
  <si>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</si>
  <si>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</si>
  <si>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</si>
  <si>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</si>
  <si>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</si>
  <si>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</si>
  <si>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</si>
  <si>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</si>
  <si>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</si>
  <si>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</si>
  <si>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</si>
  <si>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</si>
  <si>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</si>
  <si>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</si>
  <si>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</si>
  <si>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</si>
  <si>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</si>
  <si>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</si>
  <si>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</si>
  <si>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</si>
  <si>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</si>
  <si>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</si>
  <si>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</si>
  <si>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</si>
  <si>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</si>
  <si>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</si>
  <si>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</si>
  <si>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</si>
  <si>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</si>
  <si>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</si>
  <si>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</si>
  <si>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</si>
  <si>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</si>
  <si>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</si>
  <si>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</si>
  <si>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</si>
  <si>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</si>
  <si>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</si>
  <si>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</si>
  <si>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</si>
  <si>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</si>
  <si>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</si>
  <si>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</si>
  <si>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</si>
  <si>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</si>
  <si>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</si>
  <si>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</si>
  <si>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</si>
  <si>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</si>
  <si>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</si>
  <si>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</si>
  <si>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</si>
  <si>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</si>
  <si>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</si>
  <si>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</si>
  <si>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</si>
  <si>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</si>
  <si>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</si>
  <si>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</si>
  <si>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</si>
  <si>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</si>
  <si>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</si>
  <si>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</si>
  <si>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</si>
  <si>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</si>
  <si>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</si>
  <si>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</si>
  <si>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</si>
  <si>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</si>
  <si>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</si>
  <si>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</si>
  <si>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</si>
  <si>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</si>
  <si>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</si>
  <si>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</si>
  <si>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</si>
  <si>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</si>
  <si>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</si>
  <si>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</si>
  <si>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</si>
  <si>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</si>
  <si>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</si>
  <si>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</si>
  <si>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</si>
  <si>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</si>
  <si>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</si>
  <si>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</si>
  <si>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</si>
  <si>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</si>
  <si>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</si>
  <si>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</si>
  <si>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</si>
  <si>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</si>
  <si>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</si>
  <si>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</si>
  <si>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</si>
  <si>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</si>
  <si>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</si>
  <si>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</si>
  <si>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</si>
  <si>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</si>
  <si>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</si>
  <si>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</si>
  <si>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</si>
  <si>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</si>
  <si>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</si>
  <si>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</si>
  <si>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</si>
  <si>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</si>
  <si>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</si>
  <si>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</si>
  <si>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</si>
  <si>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</si>
  <si>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</si>
  <si>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</si>
  <si>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</si>
  <si>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</si>
  <si>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</si>
  <si>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</si>
  <si>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</si>
  <si>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</si>
  <si>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</si>
  <si>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</si>
  <si>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</si>
  <si>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</si>
  <si>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</si>
  <si>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</si>
  <si>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</si>
  <si>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</si>
  <si>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</si>
  <si>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</si>
  <si>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</si>
  <si>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</si>
  <si>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</si>
  <si>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</si>
  <si>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</si>
  <si>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</si>
  <si>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</si>
  <si>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</si>
  <si>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</si>
  <si>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</si>
  <si>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</si>
  <si>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</si>
  <si>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</si>
  <si>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</si>
  <si>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</si>
  <si>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</si>
  <si>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</si>
  <si>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</si>
  <si>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</si>
  <si>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</si>
  <si>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</si>
  <si>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</si>
  <si>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</si>
  <si>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</si>
  <si>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</si>
  <si>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</si>
  <si>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</si>
  <si>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</si>
  <si>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</si>
  <si>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</si>
  <si>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</si>
  <si>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</si>
  <si>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</si>
  <si>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</si>
  <si>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</si>
  <si>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</si>
  <si>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</si>
  <si>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</si>
  <si>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</si>
  <si>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</si>
  <si>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</si>
  <si>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</si>
  <si>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</si>
  <si>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</si>
  <si>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</si>
  <si>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</si>
  <si>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</si>
  <si>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</si>
  <si>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</si>
  <si>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</si>
  <si>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</si>
  <si>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</si>
  <si>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</si>
  <si>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</si>
  <si>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</si>
  <si>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</si>
  <si>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</si>
  <si>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</si>
  <si>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</si>
  <si>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</si>
  <si>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</si>
  <si>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</si>
  <si>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</si>
  <si>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</si>
  <si>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</si>
  <si>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</si>
  <si>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</si>
  <si>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</si>
  <si>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</si>
  <si>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</si>
  <si>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</si>
  <si>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</si>
  <si>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</si>
  <si>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</si>
  <si>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</si>
  <si>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</si>
  <si>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</si>
  <si>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</si>
  <si>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</si>
  <si>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</si>
  <si>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</si>
  <si>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</si>
  <si>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</si>
  <si>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</si>
  <si>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</si>
  <si>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</si>
  <si>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</si>
  <si>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</si>
  <si>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</si>
  <si>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</si>
  <si>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</si>
  <si>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</si>
  <si>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</si>
  <si>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</si>
  <si>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</si>
  <si>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</si>
  <si>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</si>
  <si>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</si>
  <si>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</si>
  <si>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</si>
  <si>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</si>
  <si>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</si>
  <si>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</si>
  <si>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</si>
  <si>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</si>
  <si>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</si>
  <si>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</si>
  <si>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</si>
  <si>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</si>
  <si>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</si>
  <si>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</si>
  <si>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</si>
  <si>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</si>
  <si>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</si>
  <si>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</si>
  <si>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</si>
  <si>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</si>
  <si>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</si>
  <si>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</si>
  <si>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</si>
  <si>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</si>
  <si>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</si>
  <si>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</si>
  <si>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</si>
  <si>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</si>
  <si>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</si>
  <si>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</si>
  <si>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</si>
  <si>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</si>
  <si>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</si>
  <si>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</si>
  <si>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</si>
  <si>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</si>
  <si>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</si>
  <si>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</si>
  <si>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</si>
  <si>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</si>
  <si>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</si>
  <si>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</si>
  <si>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</si>
  <si>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</si>
  <si>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</si>
  <si>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</si>
  <si>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</si>
  <si>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</si>
  <si>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</si>
  <si>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</si>
  <si>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</si>
  <si>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</si>
  <si>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</si>
  <si>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</si>
  <si>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</si>
  <si>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</si>
  <si>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</si>
  <si>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</si>
  <si>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</si>
  <si>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</si>
  <si>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</si>
  <si>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</si>
  <si>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</si>
  <si>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</si>
  <si>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</si>
  <si>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</si>
  <si>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</si>
  <si>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</si>
  <si>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</si>
  <si>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</si>
  <si>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</si>
  <si>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</si>
  <si>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</si>
  <si>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</si>
  <si>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</si>
  <si>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</si>
  <si>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</si>
  <si>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</si>
  <si>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</si>
  <si>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</si>
  <si>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</si>
  <si>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</si>
  <si>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</si>
  <si>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</si>
  <si>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</si>
  <si>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</si>
  <si>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</si>
  <si>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</si>
  <si>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</si>
  <si>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</si>
  <si>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</si>
  <si>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</si>
  <si>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</si>
  <si>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</si>
  <si>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</si>
  <si>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</si>
  <si>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</si>
  <si>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</si>
  <si>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</si>
  <si>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</si>
  <si>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</si>
  <si>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</si>
  <si>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</si>
  <si>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</si>
  <si>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</si>
  <si>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</si>
  <si>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</si>
  <si>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</si>
  <si>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</si>
  <si>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</si>
  <si>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</si>
  <si>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</si>
  <si>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</si>
  <si>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</si>
  <si>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</si>
  <si>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</si>
  <si>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</si>
  <si>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</si>
  <si>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</si>
  <si>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</si>
  <si>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</si>
  <si>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</si>
  <si>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</si>
  <si>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</si>
  <si>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</si>
  <si>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</si>
  <si>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</si>
  <si>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</si>
  <si>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</si>
  <si>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</si>
  <si>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</si>
  <si>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</si>
  <si>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</si>
  <si>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</si>
  <si>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</si>
  <si>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</si>
  <si>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</si>
  <si>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</si>
  <si>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</si>
  <si>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</si>
  <si>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</si>
  <si>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</si>
  <si>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</si>
  <si>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</si>
  <si>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</si>
  <si>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</si>
  <si>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</si>
  <si>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</si>
  <si>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</si>
  <si>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</si>
  <si>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</si>
  <si>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</si>
  <si>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</si>
  <si>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</si>
  <si>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</si>
  <si>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</si>
  <si>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</si>
  <si>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</si>
  <si>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</si>
  <si>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</si>
  <si>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</si>
  <si>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</si>
  <si>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</si>
  <si>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</si>
  <si>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</si>
  <si>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</si>
  <si>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</si>
  <si>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</si>
  <si>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</si>
  <si>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</si>
  <si>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</si>
  <si>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</si>
  <si>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</si>
  <si>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</si>
  <si>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</si>
  <si>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</si>
  <si>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</si>
  <si>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</si>
  <si>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</si>
  <si>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</si>
  <si>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</si>
  <si>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</si>
  <si>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</si>
  <si>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</si>
  <si>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</si>
  <si>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</si>
  <si>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</si>
  <si>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</si>
  <si>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</si>
  <si>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</si>
  <si>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</si>
  <si>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</si>
  <si>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</si>
  <si>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</si>
  <si>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</si>
  <si>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</si>
  <si>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</si>
  <si>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</si>
  <si>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</si>
  <si>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</si>
  <si>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</si>
  <si>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</si>
  <si>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</si>
  <si>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</si>
  <si>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</si>
  <si>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</si>
  <si>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</si>
  <si>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</si>
  <si>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</si>
  <si>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</si>
  <si>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</si>
  <si>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</si>
  <si>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</si>
  <si>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</si>
  <si>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</si>
  <si>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</si>
  <si>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</si>
  <si>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</si>
  <si>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</si>
  <si>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</si>
  <si>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</si>
  <si>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</si>
  <si>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</si>
  <si>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</si>
  <si>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</si>
  <si>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</si>
  <si>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</si>
  <si>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</si>
  <si>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</si>
  <si>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</si>
  <si>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</si>
  <si>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</si>
  <si>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</si>
  <si>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</si>
  <si>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</si>
  <si>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</si>
  <si>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</si>
  <si>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</si>
  <si>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</si>
  <si>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</si>
  <si>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</si>
  <si>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</si>
  <si>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</si>
  <si>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</si>
  <si>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</si>
  <si>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</si>
  <si>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</si>
  <si>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</si>
  <si>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</si>
  <si>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</si>
  <si>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</si>
  <si>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</si>
  <si>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</si>
  <si>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</si>
  <si>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</si>
  <si>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</si>
  <si>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</si>
  <si>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</si>
  <si>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</si>
  <si>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</si>
  <si>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</si>
  <si>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</si>
  <si>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</si>
  <si>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</si>
  <si>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</si>
  <si>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</si>
  <si>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</si>
  <si>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</si>
  <si>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</si>
  <si>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</si>
  <si>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</si>
  <si>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</si>
  <si>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</si>
  <si>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</si>
  <si>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</si>
  <si>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</si>
  <si>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</si>
  <si>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</si>
  <si>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</si>
  <si>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</si>
  <si>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</si>
  <si>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</si>
  <si>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</si>
  <si>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</si>
  <si>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</si>
  <si>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</si>
  <si>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</si>
  <si>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</si>
  <si>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</si>
  <si>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</si>
  <si>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</si>
  <si>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</si>
  <si>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</si>
  <si>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</si>
  <si>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</si>
  <si>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</si>
  <si>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</si>
  <si>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</si>
  <si>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</si>
  <si>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</si>
  <si>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</si>
  <si>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</si>
  <si>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</si>
  <si>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</si>
  <si>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</si>
  <si>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</si>
  <si>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</si>
  <si>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</si>
  <si>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</si>
  <si>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</si>
  <si>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</si>
  <si>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</si>
  <si>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</si>
  <si>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</si>
  <si>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</si>
  <si>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</si>
  <si>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</si>
  <si>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</si>
  <si>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</si>
  <si>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</si>
  <si>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</si>
  <si>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</si>
  <si>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</si>
  <si>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</si>
  <si>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</si>
  <si>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</si>
  <si>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</si>
  <si>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</si>
  <si>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</si>
  <si>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</si>
  <si>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</si>
  <si>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</si>
  <si>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</si>
  <si>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</si>
  <si>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</si>
  <si>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</si>
  <si>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</si>
  <si>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</si>
  <si>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</si>
  <si>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</si>
  <si>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</si>
  <si>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</si>
  <si>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</si>
  <si>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</si>
  <si>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</si>
  <si>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</si>
  <si>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</si>
  <si>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</si>
  <si>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</si>
  <si>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</si>
  <si>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</si>
  <si>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</si>
  <si>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</si>
  <si>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</si>
  <si>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</si>
  <si>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</si>
  <si>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</si>
  <si>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</si>
  <si>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</si>
  <si>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</si>
  <si>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</si>
  <si>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</si>
  <si>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</si>
  <si>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</si>
  <si>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</si>
  <si>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</si>
  <si>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</si>
  <si>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</si>
  <si>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</si>
  <si>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</si>
  <si>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</si>
  <si>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</si>
  <si>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</si>
  <si>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</si>
  <si>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</si>
  <si>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</si>
  <si>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</si>
  <si>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</si>
  <si>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</si>
  <si>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</si>
  <si>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</si>
  <si>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</si>
  <si>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</si>
  <si>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</si>
  <si>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</si>
  <si>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</si>
  <si>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</si>
  <si>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</si>
  <si>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</si>
  <si>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</si>
  <si>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</si>
  <si>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</si>
  <si>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</si>
  <si>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</si>
  <si>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</si>
  <si>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</si>
  <si>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</si>
  <si>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</si>
  <si>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</si>
  <si>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</si>
  <si>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</si>
  <si>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</si>
  <si>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</si>
  <si>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</si>
  <si>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</si>
  <si>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</si>
  <si>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</si>
  <si>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</si>
  <si>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</si>
  <si>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</si>
  <si>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</si>
  <si>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</si>
  <si>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</si>
  <si>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</si>
  <si>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</si>
  <si>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</si>
  <si>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</si>
  <si>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</si>
  <si>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</si>
  <si>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</si>
  <si>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</si>
  <si>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</si>
  <si>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</si>
  <si>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</si>
  <si>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</si>
  <si>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</si>
  <si>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</si>
  <si>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</si>
  <si>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</si>
  <si>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</si>
  <si>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</si>
  <si>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</si>
  <si>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</si>
  <si>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</si>
  <si>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</si>
  <si>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</si>
  <si>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</si>
  <si>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</si>
  <si>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</si>
  <si>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</si>
  <si>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</si>
  <si>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</si>
  <si>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</si>
  <si>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</si>
  <si>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</si>
  <si>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</si>
  <si>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</si>
  <si>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</si>
  <si>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</si>
  <si>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</si>
  <si>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</si>
  <si>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</si>
  <si>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</si>
  <si>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</si>
  <si>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</si>
  <si>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</si>
  <si>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</si>
  <si>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</si>
  <si>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</si>
  <si>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</si>
  <si>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</si>
  <si>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</si>
  <si>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</si>
  <si>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</si>
  <si>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</si>
  <si>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</si>
  <si>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</si>
  <si>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</si>
  <si>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</si>
  <si>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</si>
  <si>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</si>
  <si>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</si>
  <si>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</si>
  <si>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</si>
  <si>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</si>
  <si>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</si>
  <si>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</si>
  <si>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</si>
  <si>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</si>
  <si>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</si>
  <si>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</si>
  <si>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</si>
  <si>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</si>
  <si>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</si>
  <si>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</si>
  <si>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</si>
  <si>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</si>
  <si>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</si>
  <si>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</si>
  <si>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</si>
  <si>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</si>
  <si>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</si>
  <si>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</si>
  <si>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</si>
  <si>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</si>
  <si>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</si>
  <si>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</si>
  <si>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</si>
  <si>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</si>
  <si>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</si>
  <si>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</si>
  <si>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</si>
  <si>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</si>
  <si>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</si>
  <si>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</si>
  <si>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</si>
  <si>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</si>
  <si>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</si>
  <si>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</si>
  <si>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</si>
  <si>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</si>
  <si>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</si>
  <si>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</si>
  <si>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</si>
  <si>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</si>
  <si>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</si>
  <si>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</si>
  <si>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</si>
  <si>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</si>
  <si>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</si>
  <si>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</si>
  <si>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</si>
  <si>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</si>
  <si>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</si>
  <si>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</si>
  <si>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</si>
  <si>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</si>
  <si>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</si>
  <si>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</si>
  <si>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</si>
  <si>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</si>
  <si>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</si>
  <si>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</si>
  <si>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</si>
  <si>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</si>
  <si>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</si>
  <si>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</si>
  <si>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</si>
  <si>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</si>
  <si>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</si>
  <si>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</si>
  <si>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</si>
  <si>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</si>
  <si>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</si>
  <si>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</si>
  <si>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</si>
  <si>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</si>
  <si>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</si>
  <si>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</si>
  <si>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</si>
  <si>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</si>
  <si>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</si>
  <si>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</si>
  <si>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</si>
  <si>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</si>
  <si>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</si>
  <si>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</si>
  <si>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</si>
  <si>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</si>
  <si>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</si>
  <si>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</si>
  <si>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</si>
  <si>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</si>
  <si>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</si>
  <si>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</si>
  <si>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</si>
  <si>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</si>
  <si>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</si>
  <si>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</si>
  <si>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</si>
  <si>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</si>
  <si>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</si>
  <si>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</si>
  <si>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</si>
  <si>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</si>
  <si>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</si>
  <si>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</si>
  <si>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</si>
  <si>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</si>
  <si>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</si>
  <si>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</si>
  <si>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</si>
  <si>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</si>
  <si>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</si>
  <si>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</si>
  <si>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</si>
  <si>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</si>
  <si>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</si>
  <si>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</si>
  <si>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</si>
  <si>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</si>
  <si>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</si>
  <si>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</si>
  <si>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</si>
  <si>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</si>
  <si>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</si>
  <si>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</si>
  <si>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</si>
  <si>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</si>
  <si>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</si>
  <si>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</si>
  <si>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</si>
  <si>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</si>
  <si>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</si>
  <si>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</si>
  <si>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</si>
  <si>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</si>
  <si>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</si>
  <si>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</si>
  <si>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</si>
  <si>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</si>
  <si>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</si>
  <si>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</si>
  <si>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</si>
  <si>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</si>
  <si>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</si>
  <si>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</si>
  <si>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</si>
  <si>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</si>
  <si>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</si>
  <si>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</si>
  <si>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</si>
  <si>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</si>
  <si>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</si>
  <si>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</si>
  <si>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</si>
  <si>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</si>
  <si>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</si>
  <si>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</si>
  <si>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</si>
  <si>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</si>
  <si>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</si>
  <si>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</si>
  <si>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</si>
  <si>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</si>
  <si>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</si>
  <si>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</si>
  <si>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</si>
  <si>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</si>
  <si>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</si>
  <si>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</si>
  <si>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</si>
  <si>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</si>
  <si>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</si>
  <si>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</si>
  <si>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</si>
  <si>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</si>
  <si>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</si>
  <si>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</si>
  <si>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</si>
  <si>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</si>
  <si>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</si>
  <si>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</si>
  <si>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</si>
  <si>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</si>
  <si>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</si>
  <si>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</si>
  <si>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</si>
  <si>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</si>
  <si>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</si>
  <si>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</si>
  <si>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</si>
  <si>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</si>
  <si>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</si>
  <si>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</si>
  <si>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</si>
  <si>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</si>
  <si>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</si>
  <si>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</si>
  <si>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</si>
  <si>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</si>
  <si>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</si>
  <si>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</si>
  <si>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</si>
  <si>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</si>
  <si>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</si>
  <si>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</si>
  <si>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</si>
  <si>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</si>
  <si>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</si>
  <si>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</si>
  <si>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</si>
  <si>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</si>
  <si>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</si>
  <si>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</si>
  <si>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</si>
  <si>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</si>
  <si>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</si>
  <si>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</si>
  <si>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</si>
  <si>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</si>
  <si>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</si>
  <si>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</si>
  <si>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</si>
  <si>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</si>
  <si>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</si>
  <si>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</si>
  <si>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</si>
  <si>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</si>
  <si>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</si>
  <si>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</si>
  <si>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</si>
  <si>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</si>
  <si>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</si>
  <si>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</si>
  <si>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</si>
  <si>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</si>
  <si>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</si>
  <si>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</si>
  <si>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</si>
  <si>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</si>
  <si>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</si>
  <si>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</si>
  <si>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</si>
  <si>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</si>
  <si>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</si>
  <si>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</si>
  <si>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</si>
  <si>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</si>
  <si>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</si>
  <si>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</si>
  <si>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</si>
  <si>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</si>
  <si>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</si>
  <si>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</si>
  <si>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</si>
  <si>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</si>
  <si>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</si>
  <si>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</si>
  <si>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</si>
  <si>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</si>
  <si>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</si>
  <si>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</si>
  <si>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</si>
  <si>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</si>
  <si>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</si>
  <si>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</si>
  <si>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</si>
  <si>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</si>
  <si>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</si>
  <si>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</si>
  <si>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</si>
  <si>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</si>
  <si>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</si>
  <si>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</si>
  <si>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</si>
  <si>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</si>
  <si>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</si>
  <si>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</si>
  <si>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</si>
  <si>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</si>
  <si>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</si>
  <si>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</si>
  <si>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</si>
  <si>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</si>
  <si>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</si>
  <si>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</si>
  <si>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</si>
  <si>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</si>
  <si>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</si>
  <si>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</si>
  <si>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</si>
  <si>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</si>
  <si>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</si>
  <si>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</si>
  <si>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</si>
  <si>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</si>
  <si>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</si>
  <si>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</si>
  <si>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</si>
  <si>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</si>
  <si>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</si>
  <si>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</si>
  <si>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</si>
  <si>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</si>
  <si>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</si>
  <si>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</si>
  <si>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</si>
  <si>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</si>
  <si>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</si>
  <si>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</si>
  <si>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</si>
  <si>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</si>
  <si>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</si>
  <si>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</si>
  <si>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</si>
  <si>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</si>
  <si>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</si>
  <si>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</si>
  <si>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</si>
  <si>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</si>
  <si>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</si>
  <si>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</si>
  <si>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</si>
  <si>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</si>
  <si>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</si>
  <si>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</si>
  <si>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</si>
  <si>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</si>
  <si>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</si>
  <si>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</si>
  <si>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</si>
  <si>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</si>
  <si>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</si>
  <si>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</si>
  <si>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</si>
  <si>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</si>
  <si>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</si>
  <si>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</si>
  <si>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</si>
  <si>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</si>
  <si>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</si>
  <si>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</si>
  <si>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</si>
  <si>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</si>
  <si>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</si>
  <si>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</si>
  <si>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</si>
  <si>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</si>
  <si>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</si>
  <si>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</si>
  <si>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</si>
  <si>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</si>
  <si>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</si>
  <si>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</si>
  <si>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</si>
  <si>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</si>
  <si>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</si>
  <si>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</si>
  <si>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</si>
  <si>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</si>
  <si>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</si>
  <si>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</si>
  <si>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</si>
  <si>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</si>
  <si>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</si>
  <si>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</si>
  <si>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</si>
  <si>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</si>
  <si>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</si>
  <si>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</si>
  <si>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</si>
  <si>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</si>
  <si>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</si>
  <si>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</si>
  <si>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</si>
  <si>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</si>
  <si>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</si>
  <si>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</si>
  <si>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</si>
  <si>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</si>
  <si>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</si>
  <si>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</si>
  <si>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</si>
  <si>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</si>
  <si>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</si>
  <si>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</si>
  <si>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</si>
  <si>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</si>
  <si>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</si>
  <si>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</si>
  <si>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</si>
  <si>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</si>
  <si>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</si>
  <si>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</si>
  <si>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</si>
  <si>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</si>
  <si>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</si>
  <si>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</si>
  <si>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</si>
  <si>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</si>
  <si>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</si>
  <si>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</si>
  <si>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</si>
  <si>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</si>
  <si>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</si>
  <si>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</si>
  <si>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</si>
  <si>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</si>
  <si>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</si>
  <si>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</si>
  <si>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</si>
  <si>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</si>
  <si>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</si>
  <si>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</si>
  <si>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</si>
  <si>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</si>
  <si>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</si>
  <si>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</si>
  <si>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</si>
  <si>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</si>
  <si>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</si>
  <si>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</si>
  <si>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</si>
  <si>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</si>
  <si>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</si>
  <si>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</si>
  <si>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</si>
  <si>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</si>
  <si>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</si>
  <si>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</si>
  <si>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</si>
  <si>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</si>
  <si>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</si>
  <si>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</si>
  <si>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</si>
  <si>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</si>
  <si>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</si>
  <si>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</si>
  <si>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</si>
  <si>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</si>
  <si>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</si>
  <si>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</si>
  <si>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</si>
  <si>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</si>
  <si>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</si>
  <si>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</si>
  <si>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</si>
  <si>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</si>
  <si>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</si>
  <si>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</si>
  <si>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</si>
  <si>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</si>
  <si>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</si>
  <si>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</si>
  <si>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</si>
  <si>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</si>
  <si>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</si>
  <si>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</si>
  <si>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</si>
  <si>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</si>
  <si>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</si>
  <si>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</si>
  <si>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</si>
  <si>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</si>
  <si>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</si>
  <si>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</si>
  <si>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</si>
  <si>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</si>
  <si>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</si>
  <si>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</si>
  <si>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</si>
  <si>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</si>
  <si>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</si>
  <si>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</si>
  <si>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</si>
  <si>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</si>
  <si>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</si>
  <si>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</si>
  <si>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</si>
  <si>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</si>
  <si>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</si>
  <si>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</si>
  <si>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</si>
  <si>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</si>
  <si>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</si>
  <si>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</si>
  <si>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</si>
  <si>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</si>
  <si>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</si>
  <si>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</si>
  <si>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</si>
  <si>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</si>
  <si>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</si>
  <si>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</si>
  <si>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</si>
  <si>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</si>
  <si>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</si>
  <si>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</si>
  <si>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</si>
  <si>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</si>
  <si>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</si>
  <si>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</si>
  <si>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</si>
  <si>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</si>
  <si>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</si>
  <si>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</si>
  <si>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</si>
  <si>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</si>
  <si>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</si>
  <si>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</si>
  <si>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</si>
  <si>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</si>
  <si>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</si>
  <si>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</si>
  <si>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</si>
  <si>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</si>
  <si>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</si>
  <si>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</si>
  <si>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</si>
  <si>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</si>
  <si>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</si>
  <si>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</si>
  <si>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</si>
  <si>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</si>
  <si>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</si>
  <si>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</si>
  <si>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</si>
  <si>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</si>
  <si>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</si>
  <si>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</si>
  <si>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</si>
  <si>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</si>
  <si>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</si>
  <si>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</si>
  <si>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</si>
  <si>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</si>
  <si>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</si>
  <si>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</si>
  <si>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</si>
  <si>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</si>
  <si>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</si>
  <si>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</si>
  <si>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</si>
  <si>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</si>
  <si>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</si>
  <si>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</si>
  <si>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</si>
  <si>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</si>
  <si>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</si>
  <si>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</si>
  <si>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</si>
  <si>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</si>
  <si>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</si>
  <si>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</si>
  <si>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</si>
  <si>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</si>
  <si>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</si>
  <si>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</si>
  <si>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</si>
  <si>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</si>
  <si>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</si>
  <si>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</si>
  <si>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</si>
  <si>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</si>
  <si>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</si>
  <si>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</si>
  <si>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</si>
  <si>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</si>
  <si>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</si>
  <si>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</si>
  <si>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</si>
  <si>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</si>
  <si>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</si>
  <si>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</si>
  <si>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</si>
  <si>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</si>
  <si>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</si>
  <si>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</si>
  <si>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</si>
  <si>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</si>
  <si>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</si>
  <si>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</si>
  <si>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</si>
  <si>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</si>
  <si>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</si>
  <si>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</si>
  <si>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</si>
  <si>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</si>
  <si>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</si>
  <si>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</si>
  <si>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</si>
  <si>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</si>
  <si>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</si>
  <si>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</si>
  <si>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</si>
  <si>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</si>
  <si>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</si>
  <si>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</si>
  <si>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</si>
  <si>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</si>
  <si>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</si>
  <si>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</si>
  <si>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</si>
  <si>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</si>
  <si>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</si>
  <si>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</si>
  <si>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</si>
  <si>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</si>
  <si>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</si>
  <si>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</si>
  <si>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</si>
  <si>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</si>
  <si>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</si>
  <si>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</si>
  <si>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</si>
  <si>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</si>
  <si>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</si>
  <si>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</si>
  <si>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</si>
  <si>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</si>
  <si>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</si>
  <si>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</si>
  <si>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</si>
  <si>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</si>
  <si>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</si>
  <si>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</si>
  <si>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</si>
  <si>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</si>
  <si>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</si>
  <si>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</si>
  <si>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</si>
  <si>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</si>
  <si>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</si>
  <si>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</si>
  <si>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</si>
  <si>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</si>
  <si>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</si>
  <si>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</si>
  <si>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</si>
  <si>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</si>
  <si>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</si>
  <si>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</si>
  <si>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</si>
  <si>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</si>
  <si>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</si>
  <si>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</si>
  <si>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</si>
  <si>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</si>
  <si>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</si>
  <si>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</si>
  <si>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</si>
  <si>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</si>
  <si>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</si>
  <si>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</si>
  <si>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</si>
  <si>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</si>
  <si>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</si>
  <si>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</si>
  <si>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</si>
  <si>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</si>
  <si>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</si>
  <si>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</si>
  <si>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</si>
  <si>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</si>
  <si>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</si>
  <si>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</si>
  <si>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</si>
  <si>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</si>
  <si>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</si>
  <si>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</si>
  <si>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</si>
  <si>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</si>
  <si>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</si>
  <si>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</si>
  <si>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</si>
  <si>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</si>
  <si>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</si>
  <si>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</si>
  <si>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</si>
  <si>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</si>
  <si>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</si>
  <si>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</si>
  <si>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</si>
  <si>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</si>
  <si>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</si>
  <si>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</si>
  <si>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</si>
  <si>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</si>
  <si>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</si>
  <si>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</si>
  <si>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</si>
  <si>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</si>
  <si>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</si>
  <si>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</si>
  <si>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</si>
  <si>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</si>
  <si>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</si>
  <si>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</si>
  <si>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</si>
  <si>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</si>
  <si>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</si>
  <si>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</si>
  <si>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</si>
  <si>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</si>
  <si>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</si>
  <si>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</si>
  <si>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</si>
  <si>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</si>
  <si>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</si>
  <si>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</si>
  <si>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</si>
  <si>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</si>
  <si>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</si>
  <si>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</si>
  <si>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</si>
  <si>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</si>
  <si>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</si>
  <si>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</si>
  <si>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</si>
  <si>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</si>
  <si>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</si>
  <si>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</si>
  <si>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</si>
  <si>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</si>
  <si>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</si>
  <si>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</si>
  <si>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</si>
  <si>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</si>
  <si>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</si>
  <si>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</si>
  <si>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</si>
  <si>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</si>
  <si>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</si>
  <si>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</si>
  <si>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</si>
  <si>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</si>
  <si>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</si>
  <si>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</si>
  <si>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</si>
  <si>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</si>
  <si>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</si>
  <si>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</si>
  <si>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</si>
  <si>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</si>
  <si>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</si>
  <si>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</si>
  <si>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</si>
  <si>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</si>
  <si>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</si>
  <si>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</si>
  <si>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</si>
  <si>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</si>
  <si>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</si>
  <si>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</si>
  <si>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</si>
  <si>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</si>
  <si>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</si>
  <si>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</si>
  <si>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</si>
  <si>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</si>
  <si>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</si>
  <si>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</si>
  <si>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</si>
  <si>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</si>
  <si>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</si>
  <si>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</si>
  <si>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</si>
  <si>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</si>
  <si>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</si>
  <si>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</si>
  <si>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</si>
  <si>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</si>
  <si>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</si>
  <si>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</si>
  <si>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</si>
  <si>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</si>
  <si>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</si>
  <si>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</si>
  <si>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</si>
  <si>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</si>
  <si>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</si>
  <si>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</si>
  <si>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</si>
  <si>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</si>
  <si>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</si>
  <si>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</si>
  <si>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</si>
  <si>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</si>
  <si>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</si>
  <si>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</si>
  <si>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</si>
  <si>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</si>
  <si>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</si>
  <si>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</si>
  <si>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</si>
  <si>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</si>
  <si>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</si>
  <si>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</si>
  <si>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</si>
  <si>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</si>
  <si>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</si>
  <si>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</si>
  <si>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</si>
  <si>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</si>
  <si>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</si>
  <si>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</si>
  <si>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</si>
  <si>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</si>
  <si>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</si>
  <si>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</si>
  <si>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</si>
  <si>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</si>
  <si>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</si>
  <si>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</si>
  <si>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</si>
  <si>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</si>
  <si>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</si>
  <si>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</si>
  <si>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</si>
  <si>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</si>
  <si>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</si>
  <si>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</si>
  <si>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</si>
  <si>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</si>
  <si>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</si>
  <si>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</si>
  <si>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</si>
  <si>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</si>
  <si>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</si>
  <si>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</si>
  <si>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</si>
  <si>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</si>
  <si>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</si>
  <si>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</si>
  <si>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</si>
  <si>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</si>
  <si>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</si>
  <si>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</si>
  <si>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</si>
  <si>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</si>
  <si>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</si>
  <si>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</si>
  <si>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</si>
  <si>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</si>
  <si>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</si>
  <si>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</si>
  <si>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</si>
  <si>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</si>
  <si>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</si>
  <si>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</si>
  <si>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</si>
  <si>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</si>
  <si>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</si>
  <si>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</si>
  <si>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</si>
  <si>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</si>
  <si>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</si>
  <si>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</si>
  <si>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</si>
  <si>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</si>
  <si>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</si>
  <si>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</si>
  <si>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</si>
  <si>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</si>
  <si>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</si>
  <si>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</si>
  <si>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</si>
  <si>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</si>
  <si>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</si>
  <si>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</si>
  <si>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</si>
  <si>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</si>
  <si>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</si>
  <si>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</si>
  <si>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</si>
  <si>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</si>
  <si>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</si>
  <si>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</si>
  <si>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</si>
  <si>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</si>
  <si>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</si>
  <si>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</si>
  <si>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</si>
  <si>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</si>
  <si>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</si>
  <si>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</si>
  <si>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</si>
  <si>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</si>
  <si>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</si>
  <si>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</si>
  <si>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</si>
  <si>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</si>
  <si>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</si>
  <si>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</si>
  <si>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</si>
  <si>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</si>
  <si>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</si>
  <si>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</si>
  <si>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</si>
  <si>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</si>
  <si>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</si>
  <si>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</si>
  <si>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</si>
  <si>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</si>
  <si>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</si>
  <si>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</si>
  <si>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</si>
  <si>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</si>
  <si>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</si>
  <si>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</si>
  <si>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</si>
  <si>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</si>
  <si>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</si>
  <si>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</si>
  <si>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</si>
  <si>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</si>
  <si>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</si>
  <si>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</si>
  <si>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</si>
  <si>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</si>
  <si>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</si>
  <si>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</si>
  <si>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</si>
  <si>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</si>
  <si>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</si>
  <si>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</si>
  <si>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</si>
  <si>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</si>
  <si>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</si>
  <si>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</si>
  <si>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</si>
  <si>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</si>
  <si>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</si>
  <si>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</si>
  <si>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</si>
  <si>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</si>
  <si>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</si>
  <si>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</si>
  <si>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</si>
  <si>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</si>
  <si>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</si>
  <si>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</si>
  <si>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</si>
  <si>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</si>
  <si>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</si>
  <si>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</si>
  <si>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</si>
  <si>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</si>
  <si>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</si>
  <si>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</si>
  <si>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</si>
  <si>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</si>
  <si>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</si>
  <si>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</si>
  <si>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</si>
  <si>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</si>
  <si>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</si>
  <si>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</si>
  <si>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</si>
  <si>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</si>
  <si>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</si>
  <si>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</si>
  <si>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</si>
  <si>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</si>
  <si>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</si>
  <si>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</si>
  <si>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</si>
  <si>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</si>
  <si>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</si>
  <si>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</si>
  <si>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</si>
  <si>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</si>
  <si>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</si>
  <si>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</si>
  <si>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</si>
  <si>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</si>
  <si>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</si>
  <si>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</si>
  <si>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</si>
  <si>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</si>
  <si>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</si>
  <si>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</si>
  <si>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</si>
  <si>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</si>
  <si>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</si>
  <si>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</si>
  <si>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</si>
  <si>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</si>
  <si>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</si>
  <si>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</si>
  <si>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</si>
  <si>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</si>
  <si>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</si>
  <si>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</si>
  <si>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</si>
  <si>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</si>
  <si>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</si>
  <si>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</si>
  <si>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</si>
  <si>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</si>
  <si>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</si>
  <si>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</si>
  <si>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</si>
  <si>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</si>
  <si>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</si>
  <si>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</si>
  <si>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</si>
  <si>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</si>
  <si>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</si>
  <si>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</si>
  <si>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</si>
  <si>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</si>
  <si>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</si>
  <si>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</si>
  <si>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</si>
  <si>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</si>
  <si>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</si>
  <si>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</si>
  <si>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</si>
  <si>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</si>
  <si>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</si>
  <si>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</si>
  <si>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</si>
  <si>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</si>
  <si>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</si>
  <si>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</si>
  <si>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</si>
  <si>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</si>
  <si>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</si>
  <si>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</si>
  <si>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</si>
  <si>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</si>
  <si>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</si>
  <si>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</si>
  <si>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</si>
  <si>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</si>
  <si>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</si>
  <si>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</si>
  <si>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</si>
  <si>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</si>
  <si>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</si>
  <si>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</si>
  <si>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</si>
  <si>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</si>
  <si>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</si>
  <si>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</si>
  <si>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</si>
  <si>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</si>
  <si>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</si>
  <si>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</si>
  <si>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</si>
  <si>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</si>
  <si>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</si>
  <si>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</si>
  <si>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</si>
  <si>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</si>
  <si>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</si>
  <si>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</si>
  <si>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</si>
  <si>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</si>
  <si>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</si>
  <si>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</si>
  <si>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</si>
  <si>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</si>
  <si>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</si>
  <si>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</si>
  <si>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</si>
  <si>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</si>
  <si>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</si>
  <si>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</si>
  <si>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</si>
  <si>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</si>
  <si>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</si>
  <si>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</si>
  <si>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</si>
  <si>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</si>
  <si>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</si>
  <si>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</si>
  <si>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</si>
  <si>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</si>
  <si>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</si>
  <si>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</si>
  <si>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</si>
  <si>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</si>
  <si>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</si>
  <si>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</si>
  <si>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</si>
  <si>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</si>
  <si>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</si>
  <si>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</si>
  <si>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</si>
  <si>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</si>
  <si>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</si>
  <si>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</si>
  <si>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</si>
  <si>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</si>
  <si>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</si>
  <si>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</si>
  <si>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</si>
  <si>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</si>
  <si>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</si>
  <si>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</si>
  <si>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</si>
  <si>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</si>
  <si>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</si>
  <si>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</si>
  <si>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</si>
  <si>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</si>
  <si>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</si>
  <si>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</si>
  <si>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</si>
  <si>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</si>
  <si>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</si>
  <si>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</si>
  <si>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</si>
  <si>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</si>
  <si>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</si>
  <si>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</si>
  <si>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</si>
  <si>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</si>
  <si>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</si>
  <si>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</si>
  <si>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</si>
  <si>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</si>
  <si>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</si>
  <si>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</si>
  <si>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</si>
  <si>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</si>
  <si>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</si>
  <si>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</si>
  <si>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</si>
  <si>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</si>
  <si>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</si>
  <si>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</si>
  <si>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</si>
  <si>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</si>
  <si>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</si>
  <si>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</si>
  <si>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</si>
  <si>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</si>
  <si>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</si>
  <si>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</si>
  <si>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</si>
  <si>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</si>
  <si>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</si>
  <si>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</si>
  <si>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</si>
  <si>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</si>
  <si>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</si>
  <si>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</si>
  <si>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</si>
  <si>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</si>
  <si>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</si>
  <si>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</si>
  <si>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</si>
  <si>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</si>
  <si>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</si>
  <si>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</si>
  <si>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</si>
  <si>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</si>
  <si>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</si>
  <si>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</si>
  <si>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</si>
  <si>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</si>
  <si>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</si>
  <si>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</si>
  <si>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</si>
  <si>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</si>
  <si>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</si>
  <si>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</si>
  <si>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</si>
  <si>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</si>
  <si>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</si>
  <si>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</si>
  <si>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</si>
  <si>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</si>
  <si>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</si>
  <si>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</si>
  <si>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</si>
  <si>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</si>
  <si>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</si>
  <si>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</si>
  <si>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</si>
  <si>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</si>
  <si>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</si>
  <si>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</si>
  <si>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</si>
  <si>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</si>
  <si>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</si>
  <si>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</si>
  <si>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</si>
  <si>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</si>
  <si>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</si>
  <si>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</si>
  <si>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</si>
  <si>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</si>
  <si>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</si>
  <si>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</si>
  <si>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</si>
  <si>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</si>
  <si>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</si>
  <si>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</si>
  <si>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</si>
  <si>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</si>
  <si>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</si>
  <si>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</si>
  <si>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</si>
  <si>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</si>
  <si>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</si>
  <si>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</si>
  <si>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</si>
  <si>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</si>
  <si>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</si>
  <si>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</si>
  <si>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</si>
  <si>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</si>
  <si>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</si>
  <si>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</si>
  <si>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</si>
  <si>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</si>
  <si>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</si>
  <si>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</si>
  <si>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</si>
  <si>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</si>
  <si>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</si>
  <si>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</si>
  <si>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</si>
  <si>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</si>
  <si>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</si>
  <si>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</si>
  <si>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</si>
  <si>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</si>
  <si>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</si>
  <si>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</si>
  <si>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</si>
  <si>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</si>
  <si>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</si>
  <si>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</si>
  <si>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</si>
  <si>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</si>
  <si>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</si>
  <si>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</si>
  <si>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</si>
  <si>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</si>
  <si>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</si>
  <si>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</si>
  <si>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</si>
  <si>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</si>
  <si>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</si>
  <si>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</si>
  <si>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</si>
  <si>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</si>
  <si>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</si>
  <si>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</si>
  <si>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</si>
  <si>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</si>
  <si>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</si>
  <si>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</si>
  <si>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</si>
  <si>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</si>
  <si>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</si>
  <si>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</si>
  <si>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</si>
  <si>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</si>
  <si>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</si>
  <si>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</si>
  <si>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</si>
  <si>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</si>
  <si>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</si>
  <si>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</si>
  <si>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</si>
  <si>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</si>
  <si>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</si>
  <si>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</si>
  <si>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</si>
  <si>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</si>
  <si>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</si>
  <si>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</si>
  <si>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</si>
  <si>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</si>
  <si>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</si>
  <si>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</si>
  <si>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</si>
  <si>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</si>
  <si>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</si>
  <si>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</si>
  <si>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</si>
  <si>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</si>
  <si>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</si>
  <si>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</si>
  <si>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</si>
  <si>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</si>
  <si>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</si>
  <si>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</si>
  <si>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</si>
  <si>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</si>
  <si>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</si>
  <si>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</si>
  <si>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</si>
  <si>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</si>
  <si>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</si>
  <si>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</si>
  <si>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</si>
  <si>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</si>
  <si>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</si>
  <si>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</si>
  <si>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</si>
  <si>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</si>
  <si>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</si>
  <si>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</si>
  <si>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</si>
  <si>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</si>
  <si>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</si>
  <si>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</si>
  <si>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</si>
  <si>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</si>
  <si>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</si>
  <si>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</si>
  <si>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</si>
  <si>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</si>
  <si>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</si>
  <si>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</si>
  <si>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</si>
  <si>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</si>
  <si>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</si>
  <si>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</si>
  <si>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</si>
  <si>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</si>
  <si>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</si>
  <si>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</si>
  <si>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</si>
  <si>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</si>
  <si>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</si>
  <si>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</si>
  <si>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</si>
  <si>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</si>
  <si>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</si>
  <si>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</si>
  <si>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</si>
  <si>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</si>
  <si>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</si>
  <si>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</si>
  <si>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</si>
  <si>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</si>
  <si>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</si>
  <si>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</si>
  <si>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</si>
  <si>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</si>
  <si>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</si>
  <si>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</si>
  <si>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</si>
  <si>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</si>
  <si>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</si>
  <si>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</si>
  <si>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</si>
  <si>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</si>
  <si>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</si>
  <si>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</si>
  <si>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</si>
  <si>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</si>
  <si>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</si>
  <si>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</si>
  <si>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</si>
  <si>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</si>
  <si>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</si>
  <si>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</si>
  <si>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</si>
  <si>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</si>
  <si>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</si>
  <si>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</si>
  <si>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</si>
  <si>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</si>
  <si>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</si>
  <si>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</si>
  <si>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</si>
  <si>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</si>
  <si>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</si>
  <si>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</si>
  <si>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</si>
  <si>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</si>
  <si>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</si>
  <si>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</si>
  <si>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</si>
  <si>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</si>
  <si>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</si>
  <si>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</si>
  <si>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</si>
  <si>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</si>
  <si>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</si>
  <si>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</si>
  <si>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</si>
  <si>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</si>
  <si>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</si>
  <si>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</si>
  <si>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</si>
  <si>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</si>
  <si>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</si>
  <si>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</si>
  <si>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</si>
  <si>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</si>
  <si>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</si>
  <si>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</si>
  <si>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</si>
  <si>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</si>
  <si>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</si>
  <si>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</si>
  <si>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</si>
  <si>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</si>
  <si>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</si>
  <si>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</si>
  <si>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</si>
  <si>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</si>
  <si>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</si>
  <si>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</si>
  <si>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</si>
  <si>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</si>
  <si>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</si>
  <si>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</si>
  <si>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</si>
  <si>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</si>
  <si>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</si>
  <si>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</si>
  <si>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</si>
  <si>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</si>
  <si>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</si>
  <si>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</si>
  <si>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</si>
  <si>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</si>
  <si>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</si>
  <si>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</si>
  <si>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</si>
  <si>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</si>
  <si>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</si>
  <si>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</si>
  <si>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</si>
  <si>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</si>
  <si>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</si>
  <si>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</si>
  <si>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</si>
  <si>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</si>
  <si>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</si>
  <si>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</si>
  <si>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</si>
  <si>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</si>
  <si>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</si>
  <si>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</si>
  <si>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</si>
  <si>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</si>
  <si>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</si>
  <si>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</si>
  <si>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</si>
  <si>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</si>
  <si>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</si>
  <si>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</si>
  <si>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</si>
  <si>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</si>
  <si>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</si>
  <si>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</si>
  <si>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</si>
  <si>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</si>
  <si>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</si>
  <si>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</si>
  <si>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</si>
  <si>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</si>
  <si>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</si>
  <si>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</si>
  <si>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</si>
  <si>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</si>
  <si>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</si>
  <si>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</si>
  <si>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</si>
  <si>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</si>
  <si>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</si>
  <si>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</si>
  <si>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</si>
  <si>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</si>
  <si>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</si>
  <si>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</si>
  <si>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</si>
  <si>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</si>
  <si>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</si>
  <si>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</si>
  <si>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</si>
  <si>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</si>
  <si>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</si>
  <si>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</si>
  <si>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</si>
  <si>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</si>
  <si>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</si>
  <si>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</si>
  <si>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</si>
  <si>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</si>
  <si>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</si>
  <si>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</si>
  <si>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</si>
  <si>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</si>
  <si>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</si>
  <si>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</si>
  <si>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</si>
  <si>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</si>
  <si>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</si>
  <si>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</si>
  <si>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</si>
  <si>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</si>
  <si>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</si>
  <si>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</si>
  <si>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</si>
  <si>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</si>
  <si>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</si>
  <si>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</si>
  <si>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</si>
  <si>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</si>
  <si>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</si>
  <si>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</si>
  <si>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</si>
  <si>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</si>
  <si>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</si>
  <si>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</si>
  <si>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</si>
  <si>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</si>
  <si>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</si>
  <si>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</si>
  <si>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</si>
  <si>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</si>
  <si>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</si>
  <si>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</si>
  <si>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</si>
  <si>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</si>
  <si>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</si>
  <si>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</si>
  <si>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</si>
  <si>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</si>
  <si>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</si>
  <si>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</si>
  <si>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</si>
  <si>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</si>
  <si>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</si>
  <si>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</si>
  <si>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</si>
  <si>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</si>
  <si>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</si>
  <si>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</si>
  <si>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</si>
  <si>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</si>
  <si>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</si>
  <si>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</si>
  <si>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</si>
  <si>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</si>
  <si>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</si>
  <si>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</si>
  <si>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</si>
  <si>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</si>
  <si>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</si>
  <si>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</si>
  <si>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</si>
  <si>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</si>
  <si>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</si>
  <si>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</si>
  <si>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</si>
  <si>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</si>
  <si>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</si>
  <si>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</si>
  <si>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</si>
  <si>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</si>
  <si>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</si>
  <si>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</si>
  <si>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</si>
  <si>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</si>
  <si>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</si>
  <si>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</si>
  <si>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</si>
  <si>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</si>
  <si>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</si>
  <si>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</si>
  <si>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</si>
  <si>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</si>
  <si>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</si>
  <si>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</si>
  <si>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</si>
  <si>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</si>
  <si>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</si>
  <si>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</si>
  <si>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</si>
  <si>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</si>
  <si>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</si>
  <si>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</si>
  <si>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</si>
  <si>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</si>
  <si>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</si>
  <si>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</si>
  <si>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</si>
  <si>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</si>
  <si>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</si>
  <si>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</si>
  <si>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</si>
  <si>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</si>
  <si>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</si>
  <si>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</si>
  <si>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</si>
  <si>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</si>
  <si>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</si>
  <si>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</si>
  <si>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</si>
  <si>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</si>
  <si>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</si>
  <si>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</si>
  <si>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</si>
  <si>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</si>
  <si>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</si>
  <si>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</si>
  <si>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</si>
  <si>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</si>
  <si>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</si>
  <si>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</si>
  <si>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</si>
  <si>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</si>
  <si>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</si>
  <si>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</si>
  <si>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</si>
  <si>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</si>
  <si>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</si>
  <si>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</si>
  <si>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</si>
  <si>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</si>
  <si>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</si>
  <si>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</si>
  <si>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</si>
  <si>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</si>
  <si>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</si>
  <si>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</si>
  <si>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</si>
  <si>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</si>
  <si>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</si>
  <si>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</si>
  <si>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</si>
  <si>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</si>
  <si>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</si>
  <si>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</si>
  <si>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</si>
  <si>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</si>
  <si>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</si>
  <si>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</si>
  <si>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</si>
  <si>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</si>
  <si>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</si>
  <si>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</si>
  <si>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</si>
  <si>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</si>
  <si>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</si>
  <si>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</si>
  <si>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</si>
  <si>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</si>
  <si>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</si>
  <si>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</si>
  <si>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</si>
  <si>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</si>
  <si>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</si>
  <si>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</si>
  <si>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</si>
  <si>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</si>
  <si>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</si>
  <si>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</si>
  <si>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</si>
  <si>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</si>
  <si>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</si>
  <si>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</si>
  <si>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</si>
  <si>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</si>
  <si>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</si>
  <si>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</si>
  <si>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</si>
  <si>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</si>
  <si>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</si>
  <si>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</si>
  <si>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</si>
  <si>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</si>
  <si>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</si>
  <si>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</si>
  <si>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</si>
  <si>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</si>
  <si>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</si>
  <si>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</si>
  <si>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</si>
  <si>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</si>
  <si>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</si>
  <si>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</si>
  <si>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</si>
  <si>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</si>
  <si>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</si>
  <si>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</si>
  <si>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</si>
  <si>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</si>
  <si>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</si>
  <si>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</si>
  <si>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</si>
  <si>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</si>
  <si>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</si>
  <si>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</si>
  <si>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</si>
  <si>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</si>
  <si>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</si>
  <si>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</si>
  <si>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</si>
  <si>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</si>
  <si>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</si>
  <si>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</si>
  <si>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</si>
  <si>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</si>
  <si>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</si>
  <si>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</si>
  <si>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</si>
  <si>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</si>
  <si>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</si>
  <si>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</si>
  <si>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</si>
  <si>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</si>
  <si>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</si>
  <si>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</si>
  <si>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</si>
  <si>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</si>
  <si>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</si>
  <si>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</si>
  <si>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</si>
  <si>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</si>
  <si>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</si>
  <si>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</si>
  <si>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</si>
  <si>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</si>
  <si>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</si>
  <si>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</si>
  <si>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</si>
  <si>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</si>
  <si>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</si>
  <si>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</si>
  <si>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</si>
  <si>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</si>
  <si>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</si>
  <si>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</si>
  <si>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</si>
  <si>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</si>
  <si>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</si>
  <si>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</si>
  <si>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</si>
  <si>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</si>
  <si>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</si>
  <si>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</si>
  <si>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</si>
  <si>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</si>
  <si>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</si>
  <si>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</si>
  <si>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</si>
  <si>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</si>
  <si>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</si>
  <si>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</si>
  <si>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</si>
  <si>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</si>
  <si>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</si>
  <si>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</si>
  <si>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</si>
  <si>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</si>
  <si>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</si>
  <si>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</si>
  <si>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</si>
  <si>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</si>
  <si>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</si>
  <si>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</si>
  <si>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</si>
  <si>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</si>
  <si>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</si>
  <si>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</si>
  <si>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</si>
  <si>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</si>
  <si>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</si>
  <si>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</si>
  <si>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</si>
  <si>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</si>
  <si>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</si>
  <si>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</si>
  <si>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</si>
  <si>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</si>
  <si>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</si>
  <si>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</si>
  <si>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</si>
  <si>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</si>
  <si>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</si>
  <si>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</si>
  <si>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</si>
  <si>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</si>
  <si>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</si>
  <si>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</si>
  <si>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</si>
  <si>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</si>
  <si>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</si>
  <si>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</si>
  <si>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</si>
  <si>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</si>
  <si>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</si>
  <si>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</si>
  <si>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</si>
  <si>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</si>
  <si>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</si>
  <si>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</si>
  <si>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</si>
  <si>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</si>
  <si>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</si>
  <si>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</si>
  <si>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</si>
  <si>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</si>
  <si>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</si>
  <si>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</si>
  <si>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</si>
  <si>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</si>
  <si>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</si>
  <si>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</si>
  <si>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</si>
  <si>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</si>
  <si>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</si>
  <si>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</si>
  <si>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</si>
  <si>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</si>
  <si>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</si>
  <si>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</si>
  <si>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</si>
  <si>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</si>
  <si>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</si>
  <si>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</si>
  <si>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</si>
  <si>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</si>
  <si>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</si>
  <si>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</si>
  <si>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</si>
  <si>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</si>
  <si>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</si>
  <si>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</si>
  <si>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</si>
  <si>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</si>
  <si>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</si>
  <si>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</si>
  <si>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</si>
  <si>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</si>
  <si>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</si>
  <si>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</si>
  <si>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</si>
  <si>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</si>
  <si>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</si>
  <si>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</si>
  <si>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</si>
  <si>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</si>
  <si>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</si>
  <si>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</si>
  <si>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</si>
  <si>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</si>
  <si>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</si>
  <si>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</si>
  <si>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</si>
  <si>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</si>
  <si>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</si>
  <si>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</si>
  <si>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</si>
  <si>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</si>
  <si>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</si>
  <si>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</si>
  <si>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</si>
  <si>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</si>
  <si>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</si>
  <si>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</si>
  <si>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</si>
  <si>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</si>
  <si>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</si>
  <si>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</si>
  <si>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</si>
  <si>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</si>
  <si>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</si>
  <si>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</si>
  <si>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</si>
  <si>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</si>
  <si>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</si>
  <si>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</si>
  <si>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</si>
  <si>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</si>
  <si>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</si>
  <si>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</si>
  <si>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</si>
  <si>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</si>
  <si>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</si>
  <si>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</si>
  <si>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</si>
  <si>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</si>
  <si>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</si>
  <si>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</si>
  <si>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</si>
  <si>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</si>
  <si>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</si>
  <si>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</si>
  <si>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</si>
  <si>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</si>
  <si>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</si>
  <si>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</si>
  <si>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</si>
  <si>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</si>
  <si>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</si>
  <si>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</si>
  <si>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</si>
  <si>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</si>
  <si>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</si>
  <si>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</si>
  <si>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</si>
  <si>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</si>
  <si>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</si>
  <si>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</si>
  <si>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</si>
  <si>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</si>
  <si>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</si>
  <si>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</si>
  <si>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</si>
  <si>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</si>
  <si>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</si>
  <si>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</si>
  <si>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</si>
  <si>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</si>
  <si>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</si>
  <si>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</si>
  <si>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</si>
  <si>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</si>
  <si>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</si>
  <si>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</si>
  <si>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</si>
  <si>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</si>
  <si>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</si>
  <si>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</si>
  <si>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</si>
  <si>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</si>
  <si>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</si>
  <si>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</si>
  <si>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</si>
  <si>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</si>
  <si>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</si>
  <si>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</si>
  <si>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</si>
  <si>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</si>
  <si>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</si>
  <si>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</si>
  <si>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</si>
  <si>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</si>
  <si>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</si>
  <si>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</si>
  <si>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</si>
  <si>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</si>
  <si>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</si>
  <si>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</si>
  <si>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</si>
  <si>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</si>
  <si>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</si>
  <si>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</si>
  <si>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</si>
  <si>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</si>
  <si>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</si>
  <si>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</si>
  <si>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</si>
  <si>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</si>
  <si>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</si>
  <si>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</si>
  <si>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</si>
  <si>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</si>
  <si>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</si>
  <si>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</si>
  <si>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</si>
  <si>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</si>
  <si>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</si>
  <si>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</si>
  <si>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</si>
  <si>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</si>
  <si>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</si>
  <si>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</si>
  <si>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</si>
  <si>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</si>
  <si>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</si>
  <si>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</si>
  <si>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</si>
  <si>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</si>
  <si>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</si>
  <si>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</si>
  <si>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</si>
  <si>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</si>
  <si>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</si>
  <si>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</si>
  <si>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</si>
  <si>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</si>
  <si>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</si>
  <si>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</si>
  <si>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</si>
  <si>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</si>
  <si>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</si>
  <si>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</si>
  <si>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</si>
  <si>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</si>
  <si>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</si>
  <si>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</si>
  <si>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</si>
  <si>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</si>
  <si>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</si>
  <si>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</si>
  <si>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</si>
  <si>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</si>
  <si>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</si>
  <si>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</si>
  <si>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</si>
  <si>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</si>
  <si>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</si>
  <si>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</si>
  <si>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</si>
  <si>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</si>
  <si>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</si>
  <si>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</si>
  <si>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</si>
  <si>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</si>
  <si>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</si>
  <si>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</si>
  <si>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</si>
  <si>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</si>
  <si>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</si>
  <si>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</si>
  <si>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</si>
  <si>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</si>
  <si>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</si>
  <si>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</si>
  <si>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</si>
  <si>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</si>
  <si>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</si>
  <si>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</si>
  <si>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</si>
  <si>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</si>
  <si>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</si>
  <si>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</si>
  <si>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</si>
  <si>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</si>
  <si>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</si>
  <si>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</si>
  <si>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</si>
  <si>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</si>
  <si>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</si>
  <si>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</si>
  <si>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</si>
  <si>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</si>
  <si>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</si>
  <si>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</si>
  <si>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</si>
  <si>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</si>
  <si>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</si>
  <si>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</si>
  <si>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</si>
  <si>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</si>
  <si>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</si>
  <si>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</si>
  <si>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</si>
  <si>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</si>
  <si>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</si>
  <si>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</si>
  <si>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</si>
  <si>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</si>
  <si>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</si>
  <si>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</si>
  <si>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</si>
  <si>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</si>
  <si>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</si>
  <si>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</si>
  <si>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</si>
  <si>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</si>
  <si>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</si>
  <si>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</si>
  <si>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</si>
  <si>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</si>
  <si>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</si>
  <si>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</si>
  <si>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</si>
  <si>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</si>
  <si>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</si>
  <si>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</si>
  <si>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</si>
  <si>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</si>
  <si>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</si>
  <si>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</si>
  <si>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</si>
  <si>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</si>
  <si>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</si>
  <si>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</si>
  <si>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</si>
  <si>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</si>
  <si>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</si>
  <si>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</si>
  <si>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</si>
  <si>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</si>
  <si>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</si>
  <si>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</si>
  <si>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</si>
  <si>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</si>
  <si>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</si>
  <si>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</si>
  <si>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</si>
  <si>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</si>
  <si>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</si>
  <si>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</si>
  <si>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</si>
  <si>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</si>
  <si>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</si>
  <si>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</si>
  <si>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</si>
  <si>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</si>
  <si>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</si>
  <si>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</si>
  <si>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</si>
  <si>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</si>
  <si>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</si>
  <si>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</si>
  <si>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</si>
  <si>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</si>
  <si>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</si>
  <si>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</si>
  <si>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</si>
  <si>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</si>
  <si>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</si>
  <si>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</si>
  <si>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</si>
  <si>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</si>
  <si>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</si>
  <si>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</si>
  <si>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</si>
  <si>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</si>
  <si>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</si>
  <si>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</si>
  <si>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</si>
  <si>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</si>
  <si>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</si>
  <si>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</si>
  <si>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</si>
  <si>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</si>
  <si>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</si>
  <si>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</si>
  <si>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</si>
  <si>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</si>
  <si>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</si>
  <si>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</si>
  <si>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</si>
  <si>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</si>
  <si>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</si>
  <si>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</si>
  <si>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</si>
  <si>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</si>
  <si>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</si>
  <si>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</si>
  <si>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</si>
  <si>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</si>
  <si>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</si>
  <si>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</si>
  <si>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</si>
  <si>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</si>
  <si>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</si>
  <si>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</si>
  <si>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</si>
  <si>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</si>
  <si>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</si>
  <si>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</si>
  <si>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</si>
  <si>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</si>
  <si>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</si>
  <si>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</si>
  <si>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</si>
  <si>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</si>
  <si>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</si>
  <si>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</si>
  <si>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</si>
  <si>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</si>
  <si>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</si>
  <si>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</si>
  <si>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</si>
  <si>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</si>
  <si>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</si>
  <si>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</si>
  <si>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</si>
  <si>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</si>
  <si>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</si>
  <si>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</si>
  <si>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</si>
  <si>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</si>
  <si>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</si>
  <si>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</si>
  <si>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</si>
  <si>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</si>
  <si>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</si>
  <si>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</si>
  <si>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</si>
  <si>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</si>
  <si>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</si>
  <si>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</si>
  <si>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</si>
  <si>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</si>
  <si>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</si>
  <si>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</si>
  <si>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</si>
  <si>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</si>
  <si>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</si>
  <si>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</si>
  <si>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</si>
  <si>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</si>
  <si>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</si>
  <si>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</si>
  <si>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</si>
  <si>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</si>
  <si>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</si>
  <si>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</si>
  <si>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</si>
  <si>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</si>
  <si>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</si>
  <si>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</si>
  <si>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</si>
  <si>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</si>
  <si>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</si>
  <si>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</si>
  <si>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</si>
  <si>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</si>
  <si>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</si>
  <si>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</si>
  <si>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</si>
  <si>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</si>
  <si>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</si>
  <si>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</si>
  <si>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</si>
  <si>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</si>
  <si>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</si>
  <si>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</si>
  <si>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</si>
  <si>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</si>
  <si>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</si>
  <si>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</si>
  <si>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</si>
  <si>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</si>
  <si>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</si>
  <si>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</si>
  <si>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</si>
  <si>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</si>
  <si>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</si>
  <si>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</si>
  <si>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</si>
  <si>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</si>
  <si>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</si>
  <si>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</si>
  <si>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</si>
  <si>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</si>
  <si>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</si>
  <si>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</si>
  <si>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</si>
  <si>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</si>
  <si>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</si>
  <si>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</si>
  <si>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</si>
  <si>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</si>
  <si>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</si>
  <si>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</si>
  <si>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</si>
  <si>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</si>
  <si>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</si>
  <si>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</si>
  <si>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</si>
  <si>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</si>
  <si>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</si>
  <si>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</si>
  <si>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</si>
  <si>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</si>
  <si>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</si>
  <si>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</si>
  <si>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</si>
  <si>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</si>
  <si>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</si>
  <si>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</si>
  <si>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</si>
  <si>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</si>
  <si>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</si>
  <si>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</si>
  <si>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</si>
  <si>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</si>
  <si>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</si>
  <si>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</si>
  <si>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</si>
  <si>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</si>
  <si>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</si>
  <si>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</si>
  <si>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</si>
  <si>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</si>
  <si>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</si>
  <si>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</si>
  <si>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</si>
  <si>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</si>
  <si>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</si>
  <si>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</si>
  <si>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</si>
  <si>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</si>
  <si>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</si>
  <si>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</si>
  <si>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</si>
  <si>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</si>
  <si>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</si>
  <si>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</si>
  <si>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</si>
  <si>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</si>
  <si>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</si>
  <si>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</si>
  <si>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</si>
  <si>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</si>
  <si>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</si>
  <si>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</si>
  <si>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</si>
  <si>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</si>
  <si>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</si>
  <si>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</si>
  <si>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</si>
  <si>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</si>
  <si>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</si>
  <si>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</si>
  <si>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</si>
  <si>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</si>
  <si>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</si>
  <si>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</si>
  <si>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</si>
  <si>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</si>
  <si>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</si>
  <si>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</si>
  <si>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</si>
  <si>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</si>
  <si>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</si>
  <si>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</si>
  <si>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</si>
  <si>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</si>
  <si>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</si>
  <si>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</si>
  <si>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</si>
  <si>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</si>
  <si>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</si>
  <si>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</si>
  <si>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</si>
  <si>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</si>
  <si>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</si>
  <si>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</si>
  <si>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</si>
  <si>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</si>
  <si>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</si>
  <si>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</si>
  <si>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</si>
  <si>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</si>
  <si>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</si>
  <si>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</si>
  <si>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</si>
  <si>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</si>
  <si>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</si>
  <si>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</si>
  <si>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</si>
  <si>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</si>
  <si>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</si>
  <si>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</si>
  <si>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</si>
  <si>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</si>
  <si>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</si>
  <si>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</si>
  <si>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</si>
  <si>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</si>
  <si>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</si>
  <si>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</si>
  <si>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</si>
  <si>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</si>
  <si>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</si>
  <si>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</si>
  <si>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</si>
  <si>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</si>
  <si>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</si>
  <si>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</si>
  <si>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</si>
  <si>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</si>
  <si>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</si>
  <si>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</si>
  <si>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</si>
  <si>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</si>
  <si>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</si>
  <si>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</si>
  <si>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</si>
  <si>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</si>
  <si>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</si>
  <si>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</si>
  <si>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</si>
  <si>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</si>
  <si>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</si>
  <si>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</si>
  <si>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</si>
  <si>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</si>
  <si>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</si>
  <si>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</si>
  <si>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</si>
  <si>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</si>
  <si>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</si>
  <si>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</si>
  <si>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</si>
  <si>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</si>
  <si>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</si>
  <si>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</si>
  <si>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</si>
  <si>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</si>
  <si>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</si>
  <si>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</si>
  <si>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</si>
  <si>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</si>
  <si>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</si>
  <si>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</si>
  <si>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</si>
  <si>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</si>
  <si>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</si>
  <si>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</si>
  <si>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</si>
  <si>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</si>
  <si>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</si>
  <si>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</si>
  <si>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</si>
  <si>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</si>
  <si>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</si>
  <si>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</si>
  <si>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</si>
  <si>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</si>
  <si>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</si>
  <si>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</si>
  <si>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</si>
  <si>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</si>
  <si>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</si>
  <si>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</si>
  <si>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</si>
  <si>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</si>
  <si>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</si>
  <si>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</si>
  <si>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</si>
  <si>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</si>
  <si>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</si>
  <si>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</si>
  <si>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</si>
  <si>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</si>
  <si>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</si>
  <si>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</si>
  <si>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</si>
  <si>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</si>
  <si>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</si>
  <si>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</si>
  <si>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</si>
  <si>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</si>
  <si>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</si>
  <si>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</si>
  <si>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</si>
  <si>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</si>
  <si>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</si>
  <si>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</si>
  <si>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</si>
  <si>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</si>
  <si>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</si>
  <si>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</si>
  <si>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</si>
  <si>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</si>
  <si>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</si>
  <si>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</si>
  <si>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</si>
  <si>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</si>
  <si>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</si>
  <si>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</si>
  <si>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</si>
  <si>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</si>
  <si>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</si>
  <si>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</si>
  <si>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</si>
  <si>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</si>
  <si>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</si>
  <si>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</si>
  <si>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</si>
  <si>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</si>
  <si>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</si>
  <si>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</si>
  <si>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</si>
  <si>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</si>
  <si>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</si>
  <si>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</si>
  <si>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</si>
  <si>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</si>
  <si>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</si>
  <si>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</si>
  <si>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</si>
  <si>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</si>
  <si>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</si>
  <si>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</si>
  <si>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</si>
  <si>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</si>
  <si>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</si>
  <si>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</si>
  <si>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</si>
  <si>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</si>
  <si>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</si>
  <si>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</si>
  <si>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</si>
  <si>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</si>
  <si>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</si>
  <si>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</si>
  <si>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</si>
  <si>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</si>
  <si>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</si>
  <si>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</si>
  <si>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</si>
  <si>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</si>
  <si>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</si>
  <si>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</si>
  <si>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</si>
  <si>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</si>
  <si>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</si>
  <si>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</si>
  <si>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</si>
  <si>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</si>
  <si>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</si>
  <si>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</si>
  <si>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</si>
  <si>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</si>
  <si>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</si>
  <si>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</si>
  <si>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</si>
  <si>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</si>
  <si>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</si>
  <si>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</si>
  <si>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</si>
  <si>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</si>
  <si>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</si>
  <si>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</si>
  <si>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</si>
  <si>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</si>
  <si>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</si>
  <si>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</si>
  <si>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</si>
  <si>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</si>
  <si>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</si>
  <si>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</si>
  <si>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</si>
  <si>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</si>
  <si>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</si>
  <si>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</si>
  <si>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</si>
  <si>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</si>
  <si>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</si>
  <si>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</si>
  <si>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</si>
  <si>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</si>
  <si>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</si>
  <si>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</si>
  <si>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</si>
  <si>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</si>
  <si>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</si>
  <si>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</si>
  <si>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</si>
  <si>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</si>
  <si>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</si>
  <si>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</si>
  <si>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</si>
  <si>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</si>
  <si>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</si>
  <si>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</si>
  <si>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</si>
  <si>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</si>
  <si>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</si>
  <si>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</si>
  <si>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</si>
  <si>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</si>
  <si>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</si>
  <si>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</si>
  <si>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</si>
  <si>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</si>
  <si>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</si>
  <si>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</si>
  <si>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</si>
  <si>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</si>
  <si>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</si>
  <si>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</si>
  <si>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</si>
  <si>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</si>
  <si>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</si>
  <si>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</si>
  <si>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</si>
  <si>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</si>
  <si>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</si>
  <si>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</si>
  <si>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</si>
  <si>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</si>
  <si>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</si>
  <si>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</si>
  <si>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</si>
  <si>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</si>
  <si>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</si>
  <si>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</si>
  <si>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</si>
  <si>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</si>
  <si>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</si>
  <si>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</si>
  <si>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</si>
  <si>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</si>
  <si>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</si>
  <si>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</si>
  <si>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</si>
  <si>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</si>
  <si>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</si>
  <si>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</si>
  <si>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</si>
  <si>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</si>
  <si>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</si>
  <si>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</si>
  <si>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</si>
  <si>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</si>
  <si>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</si>
  <si>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</si>
  <si>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</si>
  <si>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</si>
  <si>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</si>
  <si>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</si>
  <si>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</si>
  <si>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</si>
  <si>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</si>
  <si>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</si>
  <si>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</si>
  <si>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</si>
  <si>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</si>
  <si>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</si>
  <si>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</si>
  <si>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</si>
  <si>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</si>
  <si>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</si>
  <si>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</si>
  <si>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</si>
  <si>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</si>
  <si>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</si>
  <si>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</si>
  <si>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</si>
  <si>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</si>
  <si>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</si>
  <si>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</si>
  <si>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</si>
  <si>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</si>
  <si>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</si>
  <si>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</si>
  <si>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</si>
  <si>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</si>
  <si>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</si>
  <si>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</si>
  <si>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</si>
  <si>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</si>
  <si>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</si>
  <si>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</si>
  <si>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</si>
  <si>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</si>
  <si>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</si>
  <si>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</si>
  <si>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</si>
  <si>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</si>
  <si>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</si>
  <si>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</si>
  <si>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</si>
  <si>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</si>
  <si>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</si>
  <si>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</si>
  <si>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</si>
  <si>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</si>
  <si>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</si>
  <si>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</si>
  <si>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</si>
  <si>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</si>
  <si>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</si>
  <si>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</si>
  <si>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</si>
  <si>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</si>
  <si>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</si>
  <si>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</si>
  <si>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</si>
  <si>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</si>
  <si>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</si>
  <si>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</si>
  <si>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</si>
  <si>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</si>
  <si>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</si>
  <si>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</si>
  <si>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</si>
  <si>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</si>
  <si>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</si>
  <si>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</si>
  <si>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</si>
  <si>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</si>
  <si>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</si>
  <si>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</si>
  <si>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</si>
  <si>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</si>
  <si>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</si>
  <si>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</si>
  <si>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</si>
  <si>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</si>
  <si>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</si>
  <si>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</si>
  <si>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</si>
  <si>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</si>
  <si>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</si>
  <si>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</si>
  <si>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</si>
  <si>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</si>
  <si>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</si>
  <si>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</si>
  <si>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</si>
  <si>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</si>
  <si>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</si>
  <si>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</si>
  <si>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</si>
  <si>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</si>
  <si>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</si>
  <si>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</si>
  <si>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</si>
  <si>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</si>
  <si>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</si>
  <si>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</si>
  <si>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</si>
  <si>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</si>
  <si>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</si>
  <si>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</si>
  <si>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</si>
  <si>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</si>
  <si>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</si>
  <si>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</si>
  <si>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</si>
  <si>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</si>
  <si>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</si>
  <si>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</si>
  <si>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</si>
  <si>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</si>
  <si>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</si>
  <si>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</si>
  <si>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</si>
  <si>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</si>
  <si>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</si>
  <si>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</si>
  <si>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</si>
  <si>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</si>
  <si>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</si>
  <si>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</si>
  <si>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</si>
  <si>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</si>
  <si>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</si>
  <si>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</si>
  <si>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</si>
  <si>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</si>
  <si>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</si>
  <si>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</si>
  <si>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</si>
  <si>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</si>
  <si>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</si>
  <si>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</si>
  <si>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</si>
  <si>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</si>
  <si>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</si>
  <si>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</si>
  <si>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</si>
  <si>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</si>
  <si>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</si>
  <si>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</si>
  <si>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</si>
  <si>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</si>
  <si>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</si>
  <si>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</si>
  <si>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</si>
  <si>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</si>
  <si>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</si>
  <si>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</si>
  <si>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</si>
  <si>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</si>
  <si>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</si>
  <si>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</si>
  <si>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</si>
  <si>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</si>
  <si>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</si>
  <si>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</si>
  <si>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</si>
  <si>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</si>
  <si>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</si>
  <si>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</si>
  <si>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</si>
  <si>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</si>
  <si>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</si>
  <si>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</si>
  <si>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</si>
  <si>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</si>
  <si>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</si>
  <si>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</si>
  <si>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</si>
  <si>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</si>
  <si>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</si>
  <si>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</si>
  <si>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</si>
  <si>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</si>
  <si>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</si>
  <si>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</si>
  <si>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</si>
  <si>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</si>
  <si>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</si>
  <si>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</si>
  <si>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</si>
  <si>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</si>
  <si>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</si>
  <si>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</si>
  <si>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</si>
  <si>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</si>
  <si>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</si>
  <si>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</si>
  <si>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</si>
  <si>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</si>
  <si>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</si>
  <si>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</si>
  <si>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</si>
  <si>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</si>
  <si>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</si>
  <si>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</si>
  <si>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</si>
  <si>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</si>
  <si>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</si>
  <si>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</si>
  <si>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</si>
  <si>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</si>
  <si>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</si>
  <si>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</si>
  <si>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</si>
  <si>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</si>
  <si>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</si>
  <si>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</si>
  <si>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</si>
  <si>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</si>
  <si>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</si>
  <si>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</si>
  <si>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</si>
  <si>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</si>
  <si>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</si>
  <si>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</si>
  <si>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</si>
  <si>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</si>
  <si>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</si>
  <si>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</si>
  <si>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</si>
  <si>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</si>
  <si>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</si>
  <si>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</si>
  <si>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</si>
  <si>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</si>
  <si>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</si>
  <si>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</si>
  <si>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</si>
  <si>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</si>
  <si>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</si>
  <si>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</si>
  <si>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</si>
  <si>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</si>
  <si>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</si>
  <si>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</si>
  <si>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</si>
  <si>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</si>
  <si>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</si>
  <si>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</si>
  <si>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</si>
  <si>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</si>
  <si>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</si>
  <si>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</si>
  <si>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</si>
  <si>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</si>
  <si>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</si>
  <si>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</si>
  <si>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</si>
  <si>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</si>
  <si>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</si>
  <si>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</si>
  <si>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</si>
  <si>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</si>
  <si>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</si>
  <si>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</si>
  <si>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</si>
  <si>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</si>
  <si>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</si>
  <si>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</si>
  <si>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</si>
  <si>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</si>
  <si>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</si>
  <si>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</si>
  <si>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</si>
  <si>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</si>
  <si>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</si>
  <si>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</si>
  <si>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</si>
  <si>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</si>
  <si>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</si>
  <si>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</si>
  <si>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</si>
  <si>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</si>
  <si>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</si>
  <si>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</si>
  <si>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</si>
  <si>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</si>
  <si>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</si>
  <si>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</si>
  <si>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</si>
  <si>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</si>
  <si>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</si>
  <si>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</si>
  <si>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</si>
  <si>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</si>
  <si>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</si>
  <si>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</si>
  <si>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</si>
  <si>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</si>
  <si>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</si>
  <si>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</si>
  <si>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</si>
  <si>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</si>
  <si>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</si>
  <si>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</si>
  <si>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</si>
  <si>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</si>
  <si>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</si>
  <si>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</si>
  <si>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</si>
  <si>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</si>
  <si>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</si>
  <si>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</si>
  <si>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</si>
  <si>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</si>
  <si>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</si>
  <si>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</si>
  <si>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</si>
  <si>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</si>
  <si>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</si>
  <si>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</si>
  <si>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</si>
  <si>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</si>
  <si>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</si>
  <si>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</si>
  <si>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</si>
  <si>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</si>
  <si>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</si>
  <si>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</si>
  <si>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</si>
  <si>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</si>
  <si>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</si>
  <si>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</si>
  <si>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</si>
  <si>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</si>
  <si>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</si>
  <si>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</si>
  <si>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</si>
  <si>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</si>
  <si>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</si>
  <si>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</si>
  <si>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</si>
  <si>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</si>
  <si>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</si>
  <si>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</si>
  <si>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</si>
  <si>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</si>
  <si>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</si>
  <si>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</si>
  <si>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</si>
  <si>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</si>
  <si>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</si>
  <si>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</si>
  <si>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</si>
  <si>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</si>
  <si>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</si>
  <si>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</si>
  <si>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</si>
  <si>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</si>
  <si>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</si>
  <si>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</si>
  <si>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</si>
  <si>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</si>
  <si>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</si>
  <si>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</si>
  <si>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</si>
  <si>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</si>
  <si>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</si>
  <si>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</si>
  <si>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</si>
  <si>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</si>
  <si>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</si>
  <si>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</si>
  <si>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</si>
  <si>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</si>
  <si>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</si>
  <si>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</si>
  <si>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</si>
  <si>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</si>
  <si>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</si>
  <si>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</si>
  <si>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</si>
  <si>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</si>
  <si>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</si>
  <si>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</si>
  <si>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</si>
  <si>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</si>
  <si>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</si>
  <si>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</si>
  <si>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</si>
  <si>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</si>
  <si>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</si>
  <si>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</si>
  <si>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</si>
  <si>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</si>
  <si>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</si>
  <si>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</si>
  <si>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</si>
  <si>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</si>
  <si>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</si>
  <si>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</si>
  <si>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</si>
  <si>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</si>
  <si>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</si>
  <si>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</si>
  <si>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</si>
  <si>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</si>
  <si>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</si>
  <si>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</si>
  <si>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</si>
  <si>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</si>
  <si>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</si>
  <si>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</si>
  <si>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</si>
  <si>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</si>
  <si>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</si>
  <si>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</si>
  <si>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</si>
  <si>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</si>
  <si>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</si>
  <si>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</si>
  <si>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</si>
  <si>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</si>
  <si>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</si>
  <si>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</si>
  <si>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</si>
  <si>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</si>
  <si>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</si>
  <si>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</si>
  <si>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</si>
  <si>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</si>
  <si>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</si>
  <si>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</si>
  <si>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</si>
  <si>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</si>
  <si>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</si>
  <si>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</si>
  <si>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</si>
  <si>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</si>
  <si>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</si>
  <si>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</si>
  <si>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</si>
  <si>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</si>
  <si>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</si>
  <si>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</si>
  <si>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</si>
  <si>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</si>
  <si>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</si>
  <si>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</si>
  <si>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</si>
  <si>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</si>
  <si>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</si>
  <si>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</si>
  <si>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</si>
  <si>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</si>
  <si>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</si>
  <si>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</si>
  <si>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</si>
  <si>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</si>
  <si>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</si>
  <si>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</si>
  <si>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</si>
  <si>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</si>
  <si>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</si>
  <si>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</si>
  <si>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</si>
  <si>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</si>
  <si>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</si>
  <si>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</si>
  <si>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</si>
  <si>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</si>
  <si>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</si>
  <si>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</si>
  <si>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</si>
  <si>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</si>
  <si>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</si>
  <si>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</si>
  <si>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</si>
  <si>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</si>
  <si>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</si>
  <si>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</si>
  <si>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</si>
  <si>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</si>
  <si>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</si>
  <si>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</si>
  <si>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</si>
  <si>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</si>
  <si>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</si>
  <si>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</si>
  <si>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</si>
  <si>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</si>
  <si>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</si>
  <si>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</si>
  <si>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</si>
  <si>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</si>
  <si>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</si>
  <si>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</si>
  <si>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</si>
  <si>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</si>
  <si>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</si>
  <si>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</si>
  <si>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</si>
  <si>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</si>
  <si>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</si>
  <si>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</si>
  <si>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</si>
  <si>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</si>
  <si>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</si>
  <si>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</si>
  <si>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</si>
  <si>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</si>
  <si>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</si>
  <si>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</si>
  <si>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</si>
  <si>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</si>
  <si>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</si>
  <si>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</si>
  <si>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</si>
  <si>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</si>
  <si>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</si>
  <si>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</si>
  <si>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</si>
  <si>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</si>
  <si>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</si>
  <si>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</si>
  <si>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</si>
  <si>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</si>
  <si>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</si>
  <si>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</si>
  <si>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</si>
  <si>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</si>
  <si>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</si>
  <si>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</si>
  <si>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</si>
  <si>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</si>
  <si>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</si>
  <si>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</si>
  <si>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</si>
  <si>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</si>
  <si>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</si>
  <si>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</si>
  <si>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</si>
  <si>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</si>
  <si>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</si>
  <si>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</si>
  <si>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</si>
  <si>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</si>
  <si>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</si>
  <si>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</si>
  <si>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</si>
  <si>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</si>
  <si>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</si>
  <si>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</si>
  <si>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</si>
  <si>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</si>
  <si>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</si>
  <si>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</si>
  <si>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</si>
  <si>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</si>
  <si>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</si>
  <si>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</si>
  <si>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</si>
  <si>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</si>
  <si>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</si>
  <si>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</si>
  <si>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</si>
  <si>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</si>
  <si>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</si>
  <si>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</si>
  <si>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</si>
  <si>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</si>
  <si>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</si>
  <si>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</si>
  <si>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</si>
  <si>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</si>
  <si>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</si>
  <si>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</si>
  <si>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</si>
  <si>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</si>
  <si>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</si>
  <si>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</si>
  <si>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</si>
  <si>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</si>
  <si>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</si>
  <si>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</si>
  <si>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</si>
  <si>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</si>
  <si>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</si>
  <si>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</si>
  <si>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</si>
  <si>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</si>
  <si>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</si>
  <si>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</si>
  <si>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</si>
  <si>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</si>
  <si>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</si>
  <si>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</si>
  <si>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</si>
  <si>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</si>
  <si>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</si>
  <si>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</si>
  <si>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</si>
  <si>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</si>
  <si>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</si>
  <si>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</si>
  <si>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</si>
  <si>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</si>
  <si>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</si>
  <si>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</si>
  <si>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</si>
  <si>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</si>
  <si>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</si>
  <si>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</si>
  <si>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</si>
  <si>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</si>
  <si>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</si>
  <si>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</si>
  <si>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</si>
  <si>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</si>
  <si>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</si>
  <si>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</si>
  <si>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</si>
  <si>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</si>
  <si>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</si>
  <si>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</si>
  <si>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</si>
  <si>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</si>
  <si>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</si>
  <si>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</si>
  <si>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</si>
  <si>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</si>
  <si>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</si>
  <si>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</si>
  <si>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</si>
  <si>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</si>
  <si>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</si>
  <si>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</si>
  <si>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</si>
  <si>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</si>
  <si>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</si>
  <si>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</si>
  <si>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</si>
  <si>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</si>
  <si>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</si>
  <si>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</si>
  <si>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</si>
  <si>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</si>
  <si>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</si>
  <si>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</si>
  <si>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</si>
  <si>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</si>
  <si>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</si>
  <si>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</si>
  <si>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</si>
  <si>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</si>
  <si>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</si>
  <si>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</si>
  <si>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</si>
  <si>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</si>
  <si>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</si>
  <si>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</si>
  <si>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</si>
  <si>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</si>
  <si>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</si>
  <si>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</si>
  <si>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</si>
  <si>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</si>
  <si>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</si>
  <si>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</si>
  <si>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</si>
  <si>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</si>
  <si>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</si>
  <si>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</si>
  <si>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</si>
  <si>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</si>
  <si>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</si>
  <si>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</si>
  <si>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</si>
  <si>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</si>
  <si>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</si>
  <si>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</si>
  <si>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</si>
  <si>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</si>
  <si>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</si>
  <si>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</si>
  <si>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</si>
  <si>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</si>
  <si>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</si>
  <si>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</si>
  <si>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</si>
  <si>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</si>
  <si>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</si>
  <si>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</si>
  <si>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</si>
  <si>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</si>
  <si>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</si>
  <si>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</si>
  <si>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</si>
  <si>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</si>
  <si>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</si>
  <si>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</si>
  <si>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</si>
  <si>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</si>
  <si>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</si>
  <si>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</si>
  <si>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</si>
  <si>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</si>
  <si>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</si>
  <si>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</si>
  <si>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</si>
  <si>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</si>
  <si>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</si>
  <si>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</si>
  <si>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</si>
  <si>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</si>
  <si>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</si>
  <si>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</si>
  <si>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</si>
  <si>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</si>
  <si>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</si>
  <si>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</si>
  <si>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</si>
  <si>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</si>
  <si>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</si>
  <si>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</si>
  <si>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</si>
  <si>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</si>
  <si>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</si>
  <si>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</si>
  <si>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</si>
  <si>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</si>
  <si>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</si>
  <si>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</si>
  <si>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</si>
  <si>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</si>
  <si>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</si>
  <si>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</si>
  <si>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</si>
  <si>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</si>
  <si>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</si>
  <si>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</si>
  <si>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</si>
  <si>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</si>
  <si>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</si>
  <si>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</si>
  <si>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</si>
  <si>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</si>
  <si>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</si>
  <si>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</si>
  <si>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</si>
  <si>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</si>
  <si>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</si>
  <si>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</si>
  <si>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</si>
  <si>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</si>
  <si>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</si>
  <si>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</si>
  <si>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</si>
  <si>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</si>
  <si>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</si>
  <si>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</si>
  <si>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</si>
  <si>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</si>
  <si>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</si>
  <si>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</si>
  <si>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</si>
  <si>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</si>
  <si>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</si>
  <si>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</si>
  <si>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</si>
  <si>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</si>
  <si>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</si>
  <si>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</si>
  <si>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</si>
  <si>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</si>
  <si>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</si>
  <si>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</si>
  <si>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</si>
  <si>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</si>
  <si>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</si>
  <si>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</si>
  <si>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</si>
  <si>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</si>
  <si>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</si>
  <si>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</si>
  <si>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</si>
  <si>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</si>
  <si>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</si>
  <si>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</si>
  <si>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</si>
  <si>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</si>
  <si>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</si>
  <si>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</si>
  <si>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</si>
  <si>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</si>
  <si>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</si>
  <si>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</si>
  <si>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</si>
  <si>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</si>
  <si>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</si>
  <si>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</si>
  <si>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</si>
  <si>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</si>
  <si>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</si>
  <si>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</si>
  <si>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</si>
  <si>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</si>
  <si>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</si>
  <si>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</si>
  <si>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</si>
  <si>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</si>
  <si>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</si>
  <si>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</si>
  <si>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</si>
  <si>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</si>
  <si>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</si>
  <si>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</si>
  <si>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</si>
  <si>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</si>
  <si>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</si>
  <si>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</si>
  <si>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</si>
  <si>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</si>
  <si>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</si>
  <si>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</si>
  <si>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</si>
  <si>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</si>
  <si>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</si>
  <si>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</si>
  <si>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</si>
  <si>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</si>
  <si>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</si>
  <si>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</si>
  <si>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</si>
  <si>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</si>
  <si>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</si>
  <si>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</si>
  <si>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</si>
  <si>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</si>
  <si>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</si>
  <si>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</si>
  <si>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</si>
  <si>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</si>
  <si>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</si>
  <si>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</si>
  <si>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</si>
  <si>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</si>
  <si>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</si>
  <si>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</si>
  <si>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</si>
  <si>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</si>
  <si>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</si>
  <si>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</si>
  <si>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</si>
  <si>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</si>
  <si>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</si>
  <si>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</si>
  <si>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</si>
  <si>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</si>
  <si>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</si>
  <si>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</si>
  <si>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</si>
  <si>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</si>
  <si>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</si>
  <si>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</si>
  <si>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</si>
  <si>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</si>
  <si>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</si>
  <si>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</si>
  <si>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</si>
  <si>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</si>
  <si>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</si>
  <si>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</si>
  <si>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</si>
  <si>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</si>
  <si>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</si>
  <si>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</si>
  <si>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</si>
  <si>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</si>
  <si>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</si>
  <si>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</si>
  <si>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</si>
  <si>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</si>
  <si>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</si>
  <si>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</si>
  <si>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</si>
  <si>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</si>
  <si>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</si>
  <si>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</si>
  <si>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</si>
  <si>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</si>
  <si>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</si>
  <si>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</si>
  <si>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</si>
  <si>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</si>
  <si>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</si>
  <si>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</si>
  <si>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</si>
  <si>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</si>
  <si>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</si>
  <si>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</si>
  <si>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</si>
  <si>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</si>
  <si>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</si>
  <si>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</si>
  <si>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</si>
  <si>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</si>
  <si>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</si>
  <si>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</si>
  <si>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</si>
  <si>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</si>
  <si>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</si>
  <si>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</si>
  <si>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</si>
  <si>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</si>
  <si>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</si>
  <si>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</si>
  <si>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</si>
  <si>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</si>
  <si>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</si>
  <si>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</si>
  <si>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</si>
  <si>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</si>
  <si>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</si>
  <si>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</si>
  <si>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</si>
  <si>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</si>
  <si>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</si>
  <si>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</si>
  <si>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</si>
  <si>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</si>
  <si>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</si>
  <si>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</si>
  <si>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</si>
  <si>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</si>
  <si>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</si>
  <si>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</si>
  <si>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</si>
  <si>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</si>
  <si>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</si>
  <si>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</si>
  <si>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</si>
  <si>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</si>
  <si>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</si>
  <si>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</si>
  <si>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</si>
  <si>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</si>
  <si>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</si>
  <si>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</si>
  <si>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</si>
  <si>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</si>
  <si>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</si>
  <si>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</si>
  <si>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</si>
  <si>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</si>
  <si>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</si>
  <si>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</si>
  <si>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</si>
  <si>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</si>
  <si>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</si>
  <si>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</si>
  <si>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</si>
  <si>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</si>
  <si>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</si>
  <si>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</si>
  <si>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</si>
  <si>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</si>
  <si>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</si>
  <si>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</si>
  <si>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</si>
  <si>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</si>
  <si>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</si>
  <si>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</si>
  <si>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</si>
  <si>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</si>
  <si>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</si>
  <si>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</si>
  <si>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</si>
  <si>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</si>
  <si>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</si>
  <si>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</si>
  <si>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</si>
  <si>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</si>
  <si>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</si>
  <si>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</si>
  <si>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</si>
  <si>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</si>
  <si>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</si>
  <si>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</si>
  <si>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</si>
  <si>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</si>
  <si>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</si>
  <si>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</si>
  <si>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</si>
  <si>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</si>
  <si>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</si>
  <si>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</si>
  <si>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</si>
  <si>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</si>
  <si>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</si>
  <si>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</si>
  <si>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</si>
  <si>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</si>
  <si>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</si>
  <si>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</si>
  <si>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</si>
  <si>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</si>
  <si>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</si>
  <si>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</si>
  <si>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</si>
  <si>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</si>
  <si>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</si>
  <si>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</si>
  <si>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</si>
  <si>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</si>
  <si>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</si>
  <si>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</si>
  <si>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</si>
  <si>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</si>
  <si>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</si>
  <si>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</si>
  <si>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</si>
  <si>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</si>
  <si>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</si>
  <si>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</si>
  <si>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</si>
  <si>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</si>
  <si>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</si>
  <si>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</si>
  <si>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</si>
  <si>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</si>
  <si>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</si>
  <si>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</si>
  <si>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</si>
  <si>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</si>
  <si>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</si>
  <si>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</si>
  <si>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</si>
  <si>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</si>
  <si>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</si>
  <si>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</si>
  <si>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</si>
  <si>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</si>
  <si>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</si>
  <si>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</si>
  <si>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</si>
  <si>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</si>
  <si>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</si>
  <si>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</si>
  <si>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</si>
  <si>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</si>
  <si>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</si>
  <si>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</si>
  <si>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</si>
  <si>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</si>
  <si>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</si>
  <si>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</si>
  <si>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</si>
  <si>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</si>
  <si>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</si>
  <si>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</si>
  <si>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</si>
  <si>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</si>
  <si>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</si>
  <si>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</si>
  <si>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</si>
  <si>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</si>
  <si>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</si>
  <si>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</si>
  <si>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</si>
  <si>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</si>
  <si>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</si>
  <si>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</si>
  <si>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</si>
  <si>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</si>
  <si>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</si>
  <si>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</si>
  <si>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</si>
  <si>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</si>
  <si>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</si>
  <si>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</si>
  <si>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</si>
  <si>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</si>
  <si>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</si>
  <si>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</si>
  <si>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</si>
  <si>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</si>
  <si>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</si>
  <si>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</si>
  <si>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</si>
  <si>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</si>
  <si>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</si>
  <si>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</si>
  <si>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</si>
  <si>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</si>
  <si>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</si>
  <si>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</si>
  <si>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</si>
  <si>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</si>
  <si>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</si>
  <si>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</si>
  <si>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</si>
  <si>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</si>
  <si>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</si>
  <si>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</si>
  <si>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</si>
  <si>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</si>
  <si>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</si>
  <si>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</si>
  <si>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</si>
  <si>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</si>
  <si>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</si>
  <si>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</si>
  <si>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</si>
  <si>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</si>
  <si>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</si>
  <si>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</si>
  <si>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</si>
  <si>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</si>
  <si>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</si>
  <si>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</si>
  <si>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</si>
  <si>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</si>
  <si>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</si>
  <si>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</si>
  <si>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</si>
  <si>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</si>
  <si>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</si>
  <si>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</si>
  <si>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</si>
  <si>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</si>
  <si>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</si>
  <si>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</si>
  <si>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</si>
  <si>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</si>
  <si>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</si>
  <si>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</si>
  <si>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</si>
  <si>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</si>
  <si>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</si>
  <si>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</si>
  <si>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</si>
  <si>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</si>
  <si>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</si>
  <si>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</si>
  <si>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</si>
  <si>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</si>
  <si>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</si>
  <si>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</si>
  <si>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</si>
  <si>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</si>
  <si>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</si>
  <si>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</si>
  <si>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</si>
  <si>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</si>
  <si>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</si>
  <si>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</si>
  <si>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</si>
  <si>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</si>
  <si>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</si>
  <si>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</si>
  <si>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</si>
  <si>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</si>
  <si>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</si>
  <si>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</si>
  <si>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</si>
  <si>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</si>
  <si>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</si>
  <si>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</si>
  <si>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</si>
  <si>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</si>
  <si>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</si>
  <si>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</si>
  <si>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</si>
  <si>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</si>
  <si>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</si>
  <si>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</si>
  <si>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</si>
  <si>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</si>
  <si>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</si>
  <si>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</si>
  <si>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</si>
  <si>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</si>
  <si>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</si>
  <si>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</si>
  <si>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</si>
  <si>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</si>
  <si>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</si>
  <si>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</si>
  <si>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</si>
  <si>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</si>
  <si>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</si>
  <si>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</si>
  <si>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</si>
  <si>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</si>
  <si>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</si>
  <si>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</si>
  <si>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</si>
  <si>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</si>
  <si>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</si>
  <si>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</si>
  <si>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</si>
  <si>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</si>
  <si>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</si>
  <si>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</si>
  <si>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</si>
  <si>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</si>
  <si>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</si>
  <si>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</si>
  <si>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</si>
  <si>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</si>
  <si>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</si>
  <si>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</si>
  <si>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</si>
  <si>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</si>
  <si>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</si>
  <si>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</si>
  <si>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</si>
  <si>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</si>
  <si>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</si>
  <si>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</si>
  <si>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</si>
  <si>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</si>
  <si>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</si>
  <si>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</si>
  <si>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</si>
  <si>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</si>
  <si>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</si>
  <si>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</si>
  <si>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</si>
  <si>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</si>
  <si>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</si>
  <si>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</si>
  <si>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</si>
  <si>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</si>
  <si>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</si>
  <si>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</si>
  <si>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</si>
  <si>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</si>
  <si>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</si>
  <si>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</si>
  <si>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</si>
  <si>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</si>
  <si>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</si>
  <si>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</si>
  <si>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</si>
  <si>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</si>
  <si>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</si>
  <si>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</si>
  <si>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</si>
  <si>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</si>
  <si>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</si>
  <si>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</si>
  <si>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</si>
  <si>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</si>
  <si>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</si>
  <si>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</si>
  <si>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</si>
  <si>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</si>
  <si>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</si>
  <si>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</si>
  <si>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</si>
  <si>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</si>
  <si>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</si>
  <si>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</si>
  <si>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</si>
  <si>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</si>
  <si>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</si>
  <si>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</si>
  <si>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</si>
  <si>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</si>
  <si>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</si>
  <si>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</si>
  <si>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</si>
  <si>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</si>
  <si>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</si>
  <si>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</si>
  <si>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</si>
  <si>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</si>
  <si>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</si>
  <si>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</si>
  <si>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</si>
  <si>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</si>
  <si>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</si>
  <si>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</si>
  <si>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</si>
  <si>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</si>
  <si>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</si>
  <si>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</si>
  <si>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</si>
  <si>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</si>
  <si>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</si>
  <si>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</si>
  <si>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</si>
  <si>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</si>
  <si>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</si>
  <si>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</si>
  <si>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</si>
  <si>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</si>
  <si>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</si>
  <si>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</si>
  <si>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</si>
  <si>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</si>
  <si>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</si>
  <si>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</si>
  <si>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</si>
  <si>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</si>
  <si>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</si>
  <si>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</si>
  <si>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</si>
  <si>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</si>
  <si>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</si>
  <si>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</si>
  <si>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</si>
  <si>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</si>
  <si>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</si>
  <si>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</si>
  <si>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</si>
  <si>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</si>
  <si>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</si>
  <si>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</si>
  <si>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</si>
  <si>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</si>
  <si>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</si>
  <si>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</si>
  <si>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</si>
  <si>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</si>
  <si>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</si>
  <si>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</si>
  <si>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</si>
  <si>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</si>
  <si>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</si>
  <si>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</si>
  <si>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</si>
  <si>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</si>
  <si>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</si>
  <si>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</si>
  <si>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</si>
  <si>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</si>
  <si>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</si>
  <si>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</si>
  <si>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</si>
  <si>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</si>
  <si>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</si>
  <si>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</si>
  <si>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</si>
  <si>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</si>
  <si>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</si>
  <si>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</si>
  <si>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</si>
  <si>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</si>
  <si>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</si>
  <si>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</si>
  <si>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</si>
  <si>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</si>
  <si>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</si>
  <si>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</si>
  <si>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</si>
  <si>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</si>
  <si>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</si>
  <si>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</si>
  <si>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</si>
  <si>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</si>
  <si>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</si>
  <si>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</si>
  <si>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</si>
  <si>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</si>
  <si>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</si>
  <si>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</si>
  <si>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</si>
  <si>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</si>
  <si>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</si>
  <si>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</si>
  <si>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</si>
  <si>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</si>
  <si>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</si>
  <si>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</si>
  <si>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</si>
  <si>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</si>
  <si>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</si>
  <si>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</si>
  <si>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</si>
  <si>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</si>
  <si>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</si>
  <si>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</si>
  <si>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</si>
  <si>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</si>
  <si>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</si>
  <si>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</si>
  <si>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</si>
  <si>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</si>
  <si>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</si>
  <si>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</si>
  <si>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</si>
  <si>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</si>
  <si>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</si>
  <si>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</si>
  <si>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</si>
  <si>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</si>
  <si>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</si>
  <si>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</si>
  <si>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</si>
  <si>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</si>
  <si>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</si>
  <si>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</si>
  <si>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</si>
  <si>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</si>
  <si>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</si>
  <si>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</si>
  <si>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</si>
  <si>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</si>
  <si>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</si>
  <si>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</si>
  <si>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</si>
  <si>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</si>
  <si>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</si>
  <si>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</si>
  <si>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</si>
  <si>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</si>
  <si>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</si>
  <si>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</si>
  <si>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</si>
  <si>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</si>
  <si>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</si>
  <si>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</si>
  <si>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</si>
  <si>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</si>
  <si>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</si>
  <si>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</si>
  <si>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</si>
  <si>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</si>
  <si>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</si>
  <si>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</si>
  <si>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</si>
  <si>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</si>
  <si>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</si>
  <si>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</si>
  <si>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</si>
  <si>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</si>
  <si>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</si>
  <si>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</si>
  <si>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</si>
  <si>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</si>
  <si>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</si>
  <si>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</si>
  <si>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</si>
  <si>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</si>
  <si>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</si>
  <si>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</si>
  <si>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</si>
  <si>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</si>
  <si>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</si>
  <si>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</si>
  <si>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</si>
  <si>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</si>
  <si>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</si>
  <si>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</si>
  <si>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</si>
  <si>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</si>
  <si>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</si>
  <si>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</si>
  <si>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</si>
  <si>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</si>
  <si>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</si>
  <si>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</si>
  <si>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</si>
  <si>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</si>
  <si>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</si>
  <si>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</si>
  <si>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</si>
  <si>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</si>
  <si>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</si>
  <si>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</si>
  <si>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</si>
  <si>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</si>
  <si>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</si>
  <si>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</si>
  <si>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</si>
  <si>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</si>
  <si>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</si>
  <si>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</si>
  <si>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</si>
  <si>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</si>
  <si>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</si>
  <si>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</si>
  <si>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</si>
  <si>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</si>
  <si>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</si>
  <si>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</si>
  <si>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</si>
  <si>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</si>
  <si>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</si>
  <si>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</si>
  <si>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</si>
  <si>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</si>
  <si>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</si>
  <si>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</si>
  <si>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</si>
  <si>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</si>
  <si>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</si>
  <si>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</si>
  <si>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</si>
  <si>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</si>
  <si>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</si>
  <si>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</si>
  <si>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</si>
  <si>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</si>
  <si>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</si>
  <si>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</si>
  <si>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</si>
  <si>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</si>
  <si>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</si>
  <si>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</si>
  <si>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</si>
  <si>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</si>
  <si>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</si>
  <si>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</si>
  <si>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</si>
  <si>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</si>
  <si>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</si>
  <si>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</si>
  <si>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</si>
  <si>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</si>
  <si>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</si>
  <si>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</si>
  <si>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</si>
  <si>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</si>
  <si>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</si>
  <si>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</si>
  <si>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</si>
  <si>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</si>
  <si>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</si>
  <si>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</si>
  <si>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</si>
  <si>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</si>
  <si>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</si>
  <si>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</si>
  <si>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</si>
  <si>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</si>
  <si>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</si>
  <si>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</si>
  <si>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</si>
  <si>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</si>
  <si>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</si>
  <si>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</si>
  <si>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</si>
  <si>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</si>
  <si>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</si>
  <si>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</si>
  <si>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</si>
  <si>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</si>
  <si>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</si>
  <si>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</si>
  <si>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</si>
  <si>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</si>
  <si>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</si>
  <si>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</si>
  <si>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</si>
  <si>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</si>
  <si>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</si>
  <si>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</si>
  <si>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</si>
  <si>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</si>
  <si>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</si>
  <si>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</si>
  <si>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</si>
  <si>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</si>
  <si>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</si>
  <si>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</si>
  <si>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</si>
  <si>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</si>
  <si>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</si>
  <si>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</si>
  <si>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</si>
  <si>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</si>
  <si>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</si>
  <si>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</si>
  <si>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</si>
  <si>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</si>
  <si>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</si>
  <si>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</si>
  <si>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</si>
  <si>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</si>
  <si>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</si>
  <si>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</si>
  <si>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</si>
  <si>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</si>
  <si>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</si>
  <si>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</si>
  <si>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</si>
  <si>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</si>
  <si>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</si>
  <si>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</si>
  <si>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</si>
  <si>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</si>
  <si>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</si>
  <si>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</si>
  <si>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</si>
  <si>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</si>
  <si>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</si>
  <si>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</si>
  <si>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</si>
  <si>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</si>
  <si>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</si>
  <si>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</si>
  <si>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</si>
  <si>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</si>
  <si>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</si>
  <si>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</si>
  <si>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</si>
  <si>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</si>
  <si>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</si>
  <si>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</si>
  <si>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</si>
  <si>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</si>
  <si>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</si>
  <si>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</si>
  <si>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</si>
  <si>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</si>
  <si>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</si>
  <si>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</si>
  <si>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</si>
  <si>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</si>
  <si>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</si>
  <si>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</si>
  <si>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</si>
  <si>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</si>
  <si>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</si>
  <si>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</si>
  <si>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</si>
  <si>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</si>
  <si>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</si>
  <si>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</si>
  <si>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</si>
  <si>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</si>
  <si>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</si>
  <si>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</si>
  <si>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</si>
  <si>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</si>
  <si>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</si>
  <si>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</si>
  <si>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</si>
  <si>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</si>
  <si>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</si>
  <si>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</si>
  <si>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</si>
  <si>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</si>
  <si>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</si>
  <si>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</si>
  <si>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</si>
  <si>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</si>
  <si>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</si>
  <si>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</si>
  <si>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</si>
  <si>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</si>
  <si>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</si>
  <si>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</si>
  <si>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</si>
  <si>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</si>
  <si>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</si>
  <si>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</si>
  <si>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</si>
  <si>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</si>
  <si>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</si>
  <si>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</si>
  <si>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</si>
  <si>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</si>
  <si>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</si>
  <si>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</si>
  <si>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</si>
  <si>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</si>
  <si>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</si>
  <si>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</si>
  <si>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</si>
  <si>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</si>
  <si>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</si>
  <si>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</si>
  <si>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</si>
  <si>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</si>
  <si>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</si>
  <si>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</si>
  <si>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</si>
  <si>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</si>
  <si>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</si>
  <si>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</si>
  <si>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</si>
  <si>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</si>
  <si>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</si>
  <si>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</si>
  <si>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</si>
  <si>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</si>
  <si>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</si>
  <si>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</si>
  <si>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</si>
  <si>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</si>
  <si>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</si>
  <si>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</si>
  <si>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</si>
  <si>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</si>
  <si>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</si>
  <si>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</si>
  <si>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</si>
  <si>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</si>
  <si>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</si>
  <si>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</si>
  <si>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</si>
  <si>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</si>
  <si>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</si>
  <si>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</si>
  <si>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</si>
  <si>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</si>
  <si>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</si>
  <si>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</si>
  <si>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</si>
  <si>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</si>
  <si>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</si>
  <si>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</si>
  <si>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</si>
  <si>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</si>
  <si>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</si>
  <si>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</si>
  <si>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</si>
  <si>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</si>
  <si>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</si>
  <si>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</si>
  <si>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</si>
  <si>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</si>
  <si>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</si>
  <si>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</si>
  <si>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</si>
  <si>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</si>
  <si>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</si>
  <si>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</si>
  <si>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</si>
  <si>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</si>
  <si>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</si>
  <si>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</si>
  <si>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</si>
  <si>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</si>
  <si>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</si>
  <si>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</si>
  <si>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</si>
  <si>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</si>
  <si>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</si>
  <si>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</si>
  <si>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</si>
  <si>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</si>
  <si>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</si>
  <si>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</si>
  <si>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</si>
  <si>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</si>
  <si>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</si>
  <si>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</si>
  <si>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</si>
  <si>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</si>
  <si>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</si>
  <si>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</si>
  <si>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</si>
  <si>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</si>
  <si>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</si>
  <si>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</si>
  <si>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</si>
  <si>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</si>
  <si>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</si>
  <si>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</si>
  <si>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</si>
  <si>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</si>
  <si>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</si>
  <si>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</si>
  <si>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</si>
  <si>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</si>
  <si>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</si>
  <si>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</si>
  <si>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</si>
  <si>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</si>
  <si>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</si>
  <si>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</si>
  <si>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</si>
  <si>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</si>
  <si>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</si>
  <si>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</si>
  <si>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</si>
  <si>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</si>
  <si>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</si>
  <si>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</si>
  <si>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</si>
  <si>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</si>
  <si>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</si>
  <si>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</si>
  <si>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</si>
  <si>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</si>
  <si>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</si>
  <si>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</si>
  <si>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</si>
  <si>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</si>
  <si>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</si>
  <si>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</si>
  <si>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</si>
  <si>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</si>
  <si>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</si>
  <si>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</si>
  <si>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</si>
  <si>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</si>
  <si>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</si>
  <si>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</si>
  <si>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</si>
  <si>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</si>
  <si>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</si>
  <si>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</si>
  <si>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</si>
  <si>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</si>
  <si>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</si>
  <si>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</si>
  <si>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</si>
  <si>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</si>
  <si>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</si>
  <si>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</si>
  <si>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</si>
  <si>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</si>
  <si>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</si>
  <si>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</si>
  <si>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</si>
  <si>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</si>
  <si>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</si>
  <si>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</si>
  <si>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</si>
  <si>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</si>
  <si>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</si>
  <si>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</si>
  <si>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</si>
  <si>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</si>
  <si>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</si>
  <si>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</si>
  <si>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</si>
  <si>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</si>
  <si>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</si>
  <si>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</si>
  <si>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</si>
  <si>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</si>
  <si>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</si>
  <si>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</si>
  <si>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</si>
  <si>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</si>
  <si>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</si>
  <si>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</si>
  <si>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</si>
  <si>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</si>
  <si>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</si>
  <si>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</si>
  <si>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</si>
  <si>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</si>
  <si>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</si>
  <si>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</si>
  <si>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</si>
  <si>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</si>
  <si>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</si>
  <si>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</si>
  <si>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</si>
  <si>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</si>
  <si>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</si>
  <si>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</si>
  <si>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</si>
  <si>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</si>
  <si>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</si>
  <si>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</si>
  <si>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</si>
  <si>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</si>
  <si>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</si>
  <si>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</si>
  <si>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</si>
  <si>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</si>
  <si>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</si>
  <si>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</si>
  <si>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</si>
  <si>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</si>
  <si>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</si>
  <si>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</si>
  <si>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</si>
  <si>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</si>
  <si>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</si>
  <si>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</si>
  <si>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</si>
  <si>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</si>
  <si>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</si>
  <si>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</si>
  <si>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</si>
  <si>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</si>
  <si>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</si>
  <si>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</si>
  <si>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</si>
  <si>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</si>
  <si>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</si>
  <si>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</si>
  <si>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</si>
  <si>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</si>
  <si>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</si>
  <si>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</si>
  <si>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</si>
  <si>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</si>
  <si>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</si>
  <si>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</si>
  <si>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</si>
  <si>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</si>
  <si>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</si>
  <si>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</si>
  <si>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</si>
  <si>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</si>
  <si>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</si>
  <si>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</si>
  <si>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</si>
  <si>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</si>
  <si>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</si>
  <si>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</si>
  <si>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</si>
  <si>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</si>
  <si>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</si>
  <si>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</si>
  <si>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</si>
  <si>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</si>
  <si>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</si>
  <si>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</si>
  <si>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</si>
  <si>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</si>
  <si>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</si>
  <si>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</si>
  <si>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</si>
  <si>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</si>
  <si>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</si>
  <si>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</si>
  <si>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</si>
  <si>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</si>
  <si>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</si>
  <si>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</si>
  <si>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</si>
  <si>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</si>
  <si>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</si>
  <si>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</si>
  <si>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</si>
  <si>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</si>
  <si>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</si>
  <si>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</si>
  <si>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</si>
  <si>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</si>
  <si>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</si>
  <si>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</si>
  <si>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</si>
  <si>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</si>
  <si>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</si>
  <si>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</si>
  <si>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</si>
  <si>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</si>
  <si>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</si>
  <si>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</si>
  <si>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</si>
  <si>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</si>
  <si>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</si>
  <si>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</si>
  <si>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</si>
  <si>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</si>
  <si>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</si>
  <si>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</si>
  <si>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</si>
  <si>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</si>
  <si>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</si>
  <si>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</si>
  <si>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</si>
  <si>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</si>
  <si>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</si>
  <si>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</si>
  <si>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</si>
  <si>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</si>
  <si>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</si>
  <si>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</si>
  <si>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</si>
  <si>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</si>
  <si>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</si>
  <si>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</si>
  <si>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</si>
  <si>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</si>
  <si>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</si>
  <si>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</si>
  <si>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</si>
  <si>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</si>
  <si>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</si>
  <si>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</si>
  <si>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</si>
  <si>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</si>
  <si>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</si>
  <si>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</si>
  <si>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</si>
  <si>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</si>
  <si>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</si>
  <si>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</si>
  <si>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</si>
  <si>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</si>
  <si>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</si>
  <si>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</si>
  <si>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</si>
  <si>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</si>
  <si>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</si>
  <si>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</si>
  <si>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</si>
  <si>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</si>
  <si>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</si>
  <si>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</si>
  <si>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</si>
  <si>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</si>
  <si>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</si>
  <si>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</si>
  <si>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</si>
  <si>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</si>
  <si>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</si>
  <si>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</si>
  <si>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</si>
  <si>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</si>
  <si>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</si>
  <si>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</si>
  <si>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</si>
  <si>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</si>
  <si>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</si>
  <si>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</si>
  <si>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</si>
  <si>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</si>
  <si>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</si>
  <si>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</si>
  <si>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</si>
  <si>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</si>
  <si>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</si>
  <si>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</si>
  <si>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</si>
  <si>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</si>
  <si>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</si>
  <si>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</si>
  <si>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</si>
  <si>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</si>
  <si>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</si>
  <si>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</si>
  <si>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</si>
  <si>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</si>
  <si>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</si>
  <si>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</si>
  <si>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</si>
  <si>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</si>
  <si>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</si>
  <si>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</si>
  <si>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</si>
  <si>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</si>
  <si>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</si>
  <si>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</si>
  <si>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</si>
  <si>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</si>
  <si>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</si>
  <si>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</si>
  <si>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</si>
  <si>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</si>
  <si>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</si>
  <si>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</si>
  <si>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</si>
  <si>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</si>
  <si>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</si>
  <si>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</si>
  <si>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</si>
  <si>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</si>
  <si>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</si>
  <si>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</si>
  <si>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</si>
  <si>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</si>
  <si>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</si>
  <si>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</si>
  <si>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</si>
  <si>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</si>
  <si>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</si>
  <si>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</si>
  <si>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</si>
  <si>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</si>
  <si>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</si>
  <si>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</si>
  <si>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</si>
  <si>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</si>
  <si>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</si>
  <si>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</si>
  <si>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</si>
  <si>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</si>
  <si>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</si>
  <si>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</si>
  <si>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</si>
  <si>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</si>
  <si>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</si>
  <si>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</si>
  <si>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</si>
  <si>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</si>
  <si>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</si>
  <si>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</si>
  <si>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</si>
  <si>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</si>
  <si>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</si>
  <si>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</si>
  <si>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</si>
  <si>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</si>
  <si>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</si>
  <si>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</si>
  <si>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</si>
  <si>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</si>
  <si>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</si>
  <si>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</si>
  <si>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</si>
  <si>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</si>
  <si>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</si>
  <si>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</si>
  <si>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</si>
  <si>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</si>
  <si>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</si>
  <si>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</si>
  <si>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</si>
  <si>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</si>
  <si>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</si>
  <si>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</si>
  <si>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</si>
  <si>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</si>
  <si>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</si>
  <si>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</si>
  <si>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</si>
  <si>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</si>
  <si>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</si>
  <si>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</si>
  <si>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</si>
  <si>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</si>
  <si>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</si>
  <si>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</si>
  <si>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</si>
  <si>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</si>
  <si>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</si>
  <si>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</si>
  <si>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</si>
  <si>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</si>
  <si>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</si>
  <si>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</si>
  <si>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</si>
  <si>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</si>
  <si>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</si>
  <si>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</si>
  <si>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</si>
  <si>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</si>
  <si>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</si>
  <si>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</si>
  <si>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</si>
  <si>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</si>
  <si>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</si>
  <si>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</si>
  <si>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</si>
  <si>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</si>
  <si>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</si>
  <si>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</si>
  <si>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</si>
  <si>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</si>
  <si>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</si>
  <si>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</si>
  <si>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</si>
  <si>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</si>
  <si>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</si>
  <si>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</si>
  <si>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</si>
  <si>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</si>
  <si>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</si>
  <si>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</si>
  <si>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</si>
  <si>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</si>
  <si>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</si>
  <si>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</si>
  <si>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</si>
  <si>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</si>
  <si>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</si>
  <si>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</si>
  <si>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</si>
  <si>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</si>
  <si>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</si>
  <si>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</si>
  <si>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</si>
  <si>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</si>
  <si>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</si>
  <si>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</si>
  <si>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</si>
  <si>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</si>
  <si>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</si>
  <si>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</si>
  <si>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</si>
  <si>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</si>
  <si>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</si>
  <si>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</si>
  <si>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</si>
  <si>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</si>
  <si>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</si>
  <si>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</si>
  <si>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</si>
  <si>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</si>
  <si>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</si>
  <si>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</si>
  <si>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</si>
  <si>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</si>
  <si>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</si>
  <si>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</si>
  <si>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</si>
  <si>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</si>
  <si>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</si>
  <si>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</si>
  <si>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</si>
  <si>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</si>
  <si>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</si>
  <si>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</si>
  <si>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</si>
  <si>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</si>
  <si>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</si>
  <si>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</si>
  <si>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</si>
  <si>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</si>
  <si>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</si>
  <si>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</si>
  <si>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</si>
  <si>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</si>
  <si>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</si>
  <si>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</si>
  <si>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</si>
  <si>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</si>
  <si>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</si>
  <si>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</si>
  <si>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</si>
  <si>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</si>
  <si>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</si>
  <si>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</si>
  <si>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</si>
  <si>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</si>
  <si>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</si>
  <si>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</si>
  <si>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</si>
  <si>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</si>
  <si>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</si>
  <si>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</si>
  <si>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</si>
  <si>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</si>
  <si>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</si>
  <si>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</si>
  <si>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</si>
  <si>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</si>
  <si>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</si>
  <si>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</si>
  <si>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</si>
  <si>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</si>
  <si>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</si>
  <si>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</si>
  <si>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</si>
  <si>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</si>
  <si>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</si>
  <si>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</si>
  <si>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</si>
  <si>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</si>
  <si>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</si>
  <si>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</si>
  <si>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</si>
  <si>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</si>
  <si>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</si>
  <si>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</si>
  <si>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</si>
  <si>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</si>
  <si>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</si>
  <si>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</si>
  <si>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</si>
  <si>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</si>
  <si>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</si>
  <si>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</si>
  <si>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</si>
  <si>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</si>
  <si>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</si>
  <si>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</si>
  <si>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</si>
  <si>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</si>
  <si>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</si>
  <si>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</si>
  <si>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</si>
  <si>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</si>
  <si>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</si>
  <si>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</si>
  <si>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</si>
  <si>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</si>
  <si>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</si>
  <si>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</si>
  <si>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</si>
  <si>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</si>
  <si>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</si>
  <si>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</si>
  <si>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</si>
  <si>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</si>
  <si>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</si>
  <si>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</si>
  <si>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</si>
  <si>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</si>
  <si>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</si>
  <si>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</si>
  <si>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</si>
  <si>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</si>
  <si>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</si>
  <si>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</si>
  <si>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</si>
  <si>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</si>
  <si>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</si>
  <si>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</si>
  <si>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</si>
  <si>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</si>
  <si>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</si>
  <si>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</si>
  <si>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</si>
  <si>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</si>
  <si>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</si>
  <si>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</si>
  <si>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</si>
  <si>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</si>
  <si>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</si>
  <si>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</si>
  <si>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</si>
  <si>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</si>
  <si>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</si>
  <si>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</si>
  <si>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</si>
  <si>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</si>
  <si>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</si>
  <si>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</si>
  <si>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</si>
  <si>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</si>
  <si>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</si>
  <si>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</si>
  <si>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</si>
  <si>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</si>
  <si>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</si>
  <si>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</si>
  <si>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</si>
  <si>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</si>
  <si>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</si>
  <si>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</si>
  <si>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</si>
  <si>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</si>
  <si>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</si>
  <si>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</si>
  <si>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</si>
  <si>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</si>
  <si>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</si>
  <si>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</si>
  <si>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</si>
  <si>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</si>
  <si>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</si>
  <si>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</si>
  <si>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</si>
  <si>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</si>
  <si>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</si>
  <si>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</si>
  <si>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</si>
  <si>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</si>
  <si>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</si>
  <si>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</si>
  <si>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</si>
  <si>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</si>
  <si>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</si>
  <si>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</si>
  <si>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</si>
  <si>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</si>
  <si>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</si>
  <si>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</si>
  <si>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</si>
  <si>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</si>
  <si>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</si>
  <si>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</si>
  <si>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</si>
  <si>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</si>
  <si>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</si>
  <si>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</si>
  <si>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</si>
  <si>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</si>
  <si>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</si>
  <si>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</si>
  <si>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</si>
  <si>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</si>
  <si>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</si>
  <si>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</si>
  <si>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</si>
  <si>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</si>
  <si>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</si>
  <si>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</si>
  <si>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</si>
  <si>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</si>
  <si>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</si>
  <si>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</si>
  <si>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</si>
  <si>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</si>
  <si>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</si>
  <si>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</si>
  <si>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</si>
  <si>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</si>
  <si>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</si>
  <si>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</si>
  <si>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</si>
  <si>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</si>
  <si>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</si>
  <si>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</si>
  <si>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</si>
  <si>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</si>
  <si>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</si>
  <si>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</si>
  <si>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</si>
  <si>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</si>
  <si>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</si>
  <si>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</si>
  <si>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</si>
  <si>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</si>
  <si>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</si>
  <si>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</si>
  <si>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</si>
  <si>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</si>
  <si>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</si>
  <si>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</si>
  <si>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</si>
  <si>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</si>
  <si>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</si>
  <si>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</si>
  <si>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</si>
  <si>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</si>
  <si>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</si>
  <si>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</si>
  <si>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</si>
  <si>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</si>
  <si>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</si>
  <si>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</si>
  <si>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</si>
  <si>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</si>
  <si>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</si>
  <si>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</si>
  <si>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</si>
  <si>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</si>
  <si>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</si>
  <si>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</si>
  <si>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</si>
  <si>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</si>
  <si>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</si>
  <si>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</si>
  <si>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</si>
  <si>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</si>
  <si>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</si>
  <si>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</si>
  <si>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</si>
  <si>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</si>
  <si>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</si>
  <si>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</si>
  <si>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</si>
  <si>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</si>
  <si>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</si>
  <si>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</si>
  <si>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</si>
  <si>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</si>
  <si>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</si>
  <si>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</si>
  <si>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</si>
  <si>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</si>
  <si>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</si>
  <si>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</si>
  <si>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</si>
  <si>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</si>
  <si>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</si>
  <si>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</si>
  <si>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</si>
  <si>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</si>
  <si>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</si>
  <si>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</si>
  <si>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</si>
  <si>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</si>
  <si>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</si>
  <si>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</si>
  <si>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</si>
  <si>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</si>
  <si>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</si>
  <si>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</si>
  <si>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</si>
  <si>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</si>
  <si>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</si>
  <si>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</si>
  <si>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</si>
  <si>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</si>
  <si>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</si>
  <si>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</si>
  <si>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</si>
  <si>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</si>
  <si>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</si>
  <si>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</si>
  <si>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</si>
  <si>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</si>
  <si>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</si>
  <si>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</si>
  <si>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</si>
  <si>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</si>
  <si>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</si>
  <si>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</si>
  <si>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</si>
  <si>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</si>
  <si>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</si>
  <si>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</si>
  <si>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</si>
  <si>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</si>
  <si>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</si>
  <si>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</si>
  <si>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</si>
  <si>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</si>
  <si>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</si>
  <si>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</si>
  <si>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</si>
  <si>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</si>
  <si>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</si>
  <si>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</si>
  <si>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</si>
  <si>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</si>
  <si>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</si>
  <si>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</si>
  <si>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</si>
  <si>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</si>
  <si>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</si>
  <si>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</si>
  <si>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</si>
  <si>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</si>
  <si>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</si>
  <si>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</si>
  <si>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</si>
  <si>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</si>
  <si>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</si>
  <si>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</si>
  <si>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</si>
  <si>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</si>
  <si>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</si>
  <si>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</si>
  <si>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</si>
  <si>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</si>
  <si>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</si>
  <si>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</si>
  <si>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</si>
  <si>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</si>
  <si>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</si>
  <si>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</si>
  <si>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</si>
  <si>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</si>
  <si>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</si>
  <si>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</si>
  <si>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</si>
  <si>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</si>
  <si>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</si>
  <si>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</si>
  <si>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</si>
  <si>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</si>
  <si>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</si>
  <si>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</si>
  <si>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</si>
  <si>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</si>
  <si>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</si>
  <si>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</si>
  <si>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</si>
  <si>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</si>
  <si>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</si>
  <si>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</si>
  <si>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</si>
  <si>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</si>
  <si>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</si>
  <si>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</si>
  <si>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</si>
  <si>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</si>
  <si>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</si>
  <si>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</si>
  <si>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</si>
  <si>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</si>
  <si>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</si>
  <si>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</si>
  <si>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</si>
  <si>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</si>
  <si>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</si>
  <si>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</si>
  <si>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</si>
  <si>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</si>
  <si>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</si>
  <si>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</si>
  <si>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</si>
  <si>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</si>
  <si>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</si>
  <si>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</si>
  <si>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</si>
  <si>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</si>
  <si>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</si>
  <si>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</si>
  <si>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</si>
  <si>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</si>
  <si>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</si>
  <si>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</si>
  <si>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</si>
  <si>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</si>
  <si>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</si>
  <si>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</si>
  <si>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</si>
  <si>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</si>
  <si>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</si>
  <si>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</si>
  <si>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</si>
  <si>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</si>
  <si>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</si>
  <si>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</si>
  <si>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</si>
  <si>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</si>
  <si>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</si>
  <si>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</si>
  <si>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</si>
  <si>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</si>
  <si>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</si>
  <si>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</si>
  <si>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</si>
  <si>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</si>
  <si>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</si>
  <si>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</si>
  <si>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</si>
  <si>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</si>
  <si>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</si>
  <si>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</si>
  <si>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</si>
  <si>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</si>
  <si>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</si>
  <si>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</si>
  <si>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</si>
  <si>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</si>
  <si>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</si>
  <si>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</si>
  <si>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</si>
  <si>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</si>
  <si>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</si>
  <si>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</si>
  <si>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</si>
  <si>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</si>
  <si>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</si>
  <si>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</si>
  <si>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</si>
  <si>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</si>
  <si>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</si>
  <si>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</si>
  <si>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</si>
  <si>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</si>
  <si>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</si>
  <si>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</si>
  <si>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</si>
  <si>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</si>
  <si>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</si>
  <si>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</si>
  <si>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</si>
  <si>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</si>
  <si>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</si>
  <si>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</si>
  <si>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</si>
  <si>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</si>
  <si>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</si>
  <si>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</si>
  <si>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</si>
  <si>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</si>
  <si>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</si>
  <si>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</si>
  <si>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</si>
  <si>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</si>
  <si>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</si>
  <si>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</si>
  <si>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</si>
  <si>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</si>
  <si>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</si>
  <si>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</si>
  <si>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</si>
  <si>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</si>
  <si>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</si>
  <si>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</si>
  <si>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</si>
  <si>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</si>
  <si>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</si>
  <si>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</si>
  <si>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</si>
  <si>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</si>
  <si>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</si>
  <si>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</si>
  <si>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</si>
  <si>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</si>
  <si>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</si>
  <si>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</si>
  <si>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</si>
  <si>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</si>
  <si>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</si>
  <si>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</si>
  <si>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</si>
  <si>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</si>
  <si>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</si>
  <si>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</si>
  <si>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</si>
  <si>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</si>
  <si>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</si>
  <si>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</si>
  <si>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</si>
  <si>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</si>
  <si>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</si>
  <si>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</si>
  <si>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</si>
  <si>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</si>
  <si>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</si>
  <si>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</si>
  <si>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</si>
  <si>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</si>
  <si>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</si>
  <si>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</si>
  <si>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</si>
  <si>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</si>
  <si>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</si>
  <si>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</si>
  <si>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</si>
  <si>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</si>
  <si>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</si>
  <si>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</si>
  <si>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</si>
  <si>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</si>
  <si>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</si>
  <si>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</si>
  <si>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</si>
  <si>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</si>
  <si>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</si>
  <si>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</si>
  <si>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</si>
  <si>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</si>
  <si>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</si>
  <si>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</si>
  <si>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</si>
  <si>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</si>
  <si>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</si>
  <si>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</si>
  <si>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</si>
  <si>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</si>
  <si>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</si>
  <si>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</si>
  <si>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</si>
  <si>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</si>
  <si>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</si>
  <si>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</si>
  <si>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</si>
  <si>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</si>
  <si>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</si>
  <si>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</si>
  <si>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</si>
  <si>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</si>
  <si>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</si>
  <si>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</si>
  <si>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</si>
  <si>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</si>
  <si>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</si>
  <si>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</si>
  <si>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</si>
  <si>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</si>
  <si>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</si>
  <si>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</si>
  <si>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</si>
  <si>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</si>
  <si>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</si>
  <si>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</si>
  <si>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</si>
  <si>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</si>
  <si>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</si>
  <si>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</si>
  <si>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</si>
  <si>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</si>
  <si>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</si>
  <si>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</si>
  <si>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</si>
  <si>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</si>
  <si>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</si>
  <si>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</si>
  <si>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</si>
  <si>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</si>
  <si>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</si>
  <si>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</si>
  <si>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</si>
  <si>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</si>
  <si>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</si>
  <si>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</si>
  <si>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</si>
  <si>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</si>
  <si>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</si>
  <si>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</si>
  <si>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</si>
  <si>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</si>
  <si>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</si>
  <si>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</si>
  <si>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</si>
  <si>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</si>
  <si>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</si>
  <si>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</si>
  <si>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</si>
  <si>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</si>
  <si>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</si>
  <si>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</si>
  <si>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</si>
  <si>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</si>
  <si>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</si>
  <si>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</si>
  <si>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</si>
  <si>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</si>
  <si>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</si>
  <si>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</si>
  <si>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</si>
  <si>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</si>
  <si>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</si>
  <si>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</si>
  <si>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</si>
  <si>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</si>
  <si>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</si>
  <si>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</si>
  <si>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</si>
  <si>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</si>
  <si>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</si>
  <si>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</si>
  <si>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</si>
  <si>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</si>
  <si>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</si>
  <si>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</si>
  <si>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</si>
  <si>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</si>
  <si>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</si>
  <si>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</si>
  <si>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</si>
  <si>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</si>
  <si>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</si>
  <si>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</si>
  <si>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</si>
  <si>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</si>
  <si>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</si>
  <si>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</si>
  <si>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</si>
  <si>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</si>
  <si>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</si>
  <si>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</si>
  <si>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</si>
  <si>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</si>
  <si>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</si>
  <si>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</si>
  <si>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</si>
  <si>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</si>
  <si>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</si>
  <si>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</si>
  <si>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</si>
  <si>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</si>
  <si>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</si>
  <si>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</si>
  <si>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</si>
  <si>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</si>
  <si>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</si>
  <si>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</si>
  <si>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</si>
  <si>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</si>
  <si>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</si>
  <si>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</si>
  <si>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</si>
  <si>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</si>
  <si>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</si>
  <si>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</si>
  <si>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</si>
  <si>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</si>
  <si>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</si>
  <si>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</si>
  <si>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</si>
  <si>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</si>
  <si>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</si>
  <si>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</si>
  <si>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</si>
  <si>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</si>
  <si>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</si>
  <si>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</si>
  <si>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</si>
  <si>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</si>
  <si>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</si>
  <si>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</si>
  <si>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</si>
  <si>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</si>
  <si>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</si>
  <si>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</si>
  <si>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</si>
  <si>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</si>
  <si>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</si>
  <si>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</si>
  <si>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</si>
  <si>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</si>
  <si>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</si>
  <si>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</si>
  <si>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</si>
  <si>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</si>
  <si>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</si>
  <si>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</si>
  <si>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</si>
  <si>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</si>
  <si>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</si>
  <si>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</si>
  <si>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</si>
  <si>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</si>
  <si>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</si>
  <si>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</si>
  <si>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</si>
  <si>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</si>
  <si>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</si>
  <si>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</si>
  <si>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</si>
  <si>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</si>
  <si>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</si>
  <si>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</si>
  <si>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</si>
  <si>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</si>
  <si>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</si>
  <si>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</si>
  <si>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</si>
  <si>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</si>
  <si>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</si>
  <si>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</si>
  <si>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</si>
  <si>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</si>
  <si>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</si>
  <si>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</si>
  <si>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</si>
  <si>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</si>
  <si>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</si>
  <si>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</si>
  <si>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</si>
  <si>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</si>
  <si>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</si>
  <si>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</si>
  <si>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</si>
  <si>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</si>
  <si>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</si>
  <si>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</si>
  <si>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</si>
  <si>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</si>
  <si>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</si>
  <si>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</si>
  <si>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</si>
  <si>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</si>
  <si>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</si>
  <si>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</si>
  <si>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</si>
  <si>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</si>
  <si>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</si>
  <si>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</si>
  <si>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</si>
  <si>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</si>
  <si>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</si>
  <si>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</si>
  <si>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</si>
  <si>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</si>
  <si>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</si>
  <si>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</si>
  <si>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</si>
  <si>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</si>
  <si>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</si>
  <si>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</si>
  <si>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</si>
  <si>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</si>
  <si>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</si>
  <si>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</si>
  <si>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</si>
  <si>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</si>
  <si>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</si>
  <si>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</si>
  <si>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</si>
  <si>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</si>
  <si>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</si>
  <si>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</si>
  <si>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</si>
  <si>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</si>
  <si>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</si>
  <si>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</si>
  <si>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</si>
  <si>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</si>
  <si>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</si>
  <si>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</si>
  <si>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</si>
  <si>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</si>
  <si>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</si>
  <si>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</si>
  <si>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</si>
  <si>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</si>
  <si>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</si>
  <si>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</si>
  <si>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</si>
  <si>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</si>
  <si>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</si>
  <si>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</si>
  <si>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</si>
  <si>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</si>
  <si>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</si>
  <si>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</si>
  <si>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</si>
  <si>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</si>
  <si>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</si>
  <si>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</si>
  <si>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</si>
  <si>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</si>
  <si>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</si>
  <si>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</si>
  <si>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</si>
  <si>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</si>
  <si>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</si>
  <si>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</si>
  <si>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</si>
  <si>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</si>
  <si>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</si>
  <si>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</si>
  <si>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</si>
  <si>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</si>
  <si>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</si>
  <si>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</si>
  <si>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</si>
  <si>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</si>
  <si>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</si>
  <si>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</si>
  <si>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</si>
  <si>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</si>
  <si>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</si>
  <si>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</si>
  <si>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</si>
  <si>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</si>
  <si>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</si>
  <si>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</si>
  <si>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</si>
  <si>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</si>
  <si>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</si>
  <si>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</si>
  <si>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</si>
  <si>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</si>
  <si>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</si>
  <si>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</si>
  <si>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</si>
  <si>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</si>
  <si>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</si>
  <si>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</si>
  <si>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</si>
  <si>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</si>
  <si>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</si>
  <si>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</si>
  <si>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</si>
  <si>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</si>
  <si>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</si>
  <si>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</si>
  <si>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</si>
  <si>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</si>
  <si>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</si>
  <si>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</si>
  <si>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</si>
  <si>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</si>
  <si>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</si>
  <si>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</si>
  <si>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</si>
  <si>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</si>
  <si>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</si>
  <si>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</si>
  <si>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</si>
  <si>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</si>
  <si>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</si>
  <si>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</si>
  <si>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</si>
  <si>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</si>
  <si>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</si>
  <si>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</si>
  <si>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</si>
  <si>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</si>
  <si>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</si>
  <si>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</si>
  <si>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</si>
  <si>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</si>
  <si>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</si>
  <si>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</si>
  <si>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</si>
  <si>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</si>
  <si>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</si>
  <si>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</si>
  <si>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</si>
  <si>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</si>
  <si>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</si>
  <si>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</si>
  <si>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</si>
  <si>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</si>
  <si>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</si>
  <si>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</si>
  <si>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</si>
  <si>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</si>
  <si>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</si>
  <si>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</si>
  <si>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</si>
  <si>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</si>
  <si>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</si>
  <si>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</si>
  <si>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</si>
  <si>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</si>
  <si>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</si>
  <si>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</si>
  <si>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</si>
  <si>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</si>
  <si>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</si>
  <si>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</si>
  <si>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</si>
  <si>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</si>
  <si>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</si>
  <si>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</si>
  <si>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</si>
  <si>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</si>
  <si>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</si>
  <si>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</si>
  <si>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</si>
  <si>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</si>
  <si>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</si>
  <si>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</si>
  <si>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</si>
  <si>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</si>
  <si>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</si>
  <si>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</si>
  <si>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</si>
  <si>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</si>
  <si>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</si>
  <si>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</si>
  <si>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</si>
  <si>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</si>
  <si>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</si>
  <si>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</si>
  <si>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</si>
  <si>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</si>
  <si>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</si>
  <si>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</si>
  <si>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</si>
  <si>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</si>
  <si>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</si>
  <si>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</si>
  <si>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</si>
  <si>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</si>
  <si>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</si>
  <si>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</si>
  <si>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</si>
  <si>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</si>
  <si>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</si>
  <si>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</si>
  <si>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</si>
  <si>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</si>
  <si>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</si>
  <si>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</si>
  <si>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</si>
  <si>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</si>
  <si>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</si>
  <si>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</si>
  <si>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</si>
  <si>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</si>
  <si>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</si>
  <si>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</si>
  <si>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</si>
  <si>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</si>
  <si>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</si>
  <si>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</si>
  <si>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</si>
  <si>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</si>
  <si>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</si>
  <si>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</si>
  <si>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</si>
  <si>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</si>
  <si>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</si>
  <si>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</si>
  <si>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</si>
  <si>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</si>
  <si>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</si>
  <si>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</si>
  <si>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</si>
  <si>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</si>
  <si>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</si>
  <si>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</si>
  <si>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</si>
  <si>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</si>
  <si>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</si>
  <si>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</si>
  <si>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</si>
  <si>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</si>
  <si>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</si>
  <si>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</si>
  <si>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</si>
  <si>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</si>
  <si>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</si>
  <si>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</si>
  <si>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</si>
  <si>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</si>
  <si>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</si>
  <si>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</si>
  <si>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</si>
  <si>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</si>
  <si>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</si>
  <si>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</si>
  <si>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</si>
  <si>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</si>
  <si>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</si>
  <si>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</si>
  <si>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</si>
  <si>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</si>
  <si>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</si>
  <si>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</si>
  <si>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</si>
  <si>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</si>
  <si>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</si>
  <si>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</si>
  <si>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</si>
  <si>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</si>
  <si>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</si>
  <si>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</si>
  <si>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</si>
  <si>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</si>
  <si>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</si>
  <si>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</si>
  <si>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</si>
  <si>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</si>
  <si>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</si>
  <si>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</si>
  <si>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</si>
  <si>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</si>
  <si>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</si>
  <si>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</si>
  <si>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</si>
  <si>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</si>
  <si>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</si>
  <si>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</si>
  <si>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</si>
  <si>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</si>
  <si>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</si>
  <si>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</si>
  <si>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</si>
  <si>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</si>
  <si>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</si>
  <si>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</si>
  <si>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</si>
  <si>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</si>
  <si>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</si>
  <si>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</si>
  <si>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</si>
  <si>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</si>
  <si>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</si>
  <si>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</si>
  <si>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</si>
  <si>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</si>
  <si>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</si>
  <si>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</si>
  <si>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</si>
  <si>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</si>
  <si>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</si>
  <si>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</si>
  <si>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</si>
  <si>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</si>
  <si>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</si>
  <si>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</si>
  <si>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</si>
  <si>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</si>
  <si>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</si>
  <si>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</si>
  <si>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</si>
  <si>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</si>
  <si>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</si>
  <si>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</si>
  <si>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</si>
  <si>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</si>
  <si>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</si>
  <si>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</si>
  <si>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</si>
  <si>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</si>
  <si>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</si>
  <si>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</si>
  <si>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</si>
  <si>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</si>
  <si>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</si>
  <si>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</si>
  <si>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</si>
  <si>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</si>
  <si>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</si>
  <si>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</si>
  <si>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</si>
  <si>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</si>
  <si>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</si>
  <si>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</si>
  <si>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</si>
  <si>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</si>
  <si>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</si>
  <si>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</si>
  <si>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</si>
  <si>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</si>
  <si>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</si>
  <si>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</si>
  <si>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</si>
  <si>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</si>
  <si>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</si>
  <si>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</si>
  <si>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</si>
  <si>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</si>
  <si>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</si>
  <si>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</si>
  <si>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</si>
  <si>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</si>
  <si>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</si>
  <si>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</si>
  <si>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</si>
  <si>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</si>
  <si>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</si>
  <si>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</si>
  <si>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</si>
  <si>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</si>
  <si>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</si>
  <si>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</si>
  <si>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</si>
  <si>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</si>
  <si>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</si>
  <si>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</si>
  <si>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</si>
  <si>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</si>
  <si>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</si>
  <si>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</si>
  <si>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</si>
  <si>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</si>
  <si>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</si>
  <si>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</si>
  <si>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</si>
  <si>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</si>
  <si>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</si>
  <si>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</si>
  <si>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</si>
  <si>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</si>
  <si>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</si>
  <si>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</si>
  <si>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</si>
  <si>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</si>
  <si>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</si>
  <si>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</si>
  <si>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</si>
  <si>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</si>
  <si>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</si>
  <si>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</si>
  <si>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</si>
  <si>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</si>
  <si>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</si>
  <si>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</si>
  <si>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</si>
  <si>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</si>
  <si>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</si>
  <si>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</si>
  <si>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</si>
  <si>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</si>
  <si>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</si>
  <si>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</si>
  <si>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</si>
  <si>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</si>
  <si>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</si>
  <si>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</si>
  <si>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</si>
  <si>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</si>
  <si>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</si>
  <si>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</si>
  <si>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</si>
  <si>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</si>
  <si>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</si>
  <si>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</si>
  <si>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</si>
  <si>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</si>
  <si>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</si>
  <si>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</si>
  <si>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</si>
  <si>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</si>
  <si>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</si>
  <si>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</si>
  <si>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</si>
  <si>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</si>
  <si>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</si>
  <si>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</si>
  <si>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</si>
  <si>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</si>
  <si>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</si>
  <si>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</si>
  <si>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</si>
  <si>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</si>
  <si>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</si>
  <si>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</si>
  <si>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</si>
  <si>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</si>
  <si>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</si>
  <si>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</si>
  <si>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</si>
  <si>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</si>
  <si>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</si>
  <si>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</si>
  <si>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</si>
  <si>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</si>
  <si>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</si>
  <si>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</si>
  <si>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</si>
  <si>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</si>
  <si>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</si>
  <si>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</si>
  <si>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</si>
  <si>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</si>
  <si>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</si>
  <si>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</si>
  <si>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</si>
  <si>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</si>
  <si>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</si>
  <si>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</si>
  <si>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</si>
  <si>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</si>
  <si>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</si>
  <si>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</si>
  <si>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</si>
  <si>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</si>
  <si>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</si>
  <si>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</si>
  <si>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</si>
  <si>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</si>
  <si>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</si>
  <si>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</si>
  <si>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</si>
  <si>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</si>
  <si>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</si>
  <si>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</si>
  <si>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</si>
  <si>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</si>
  <si>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</si>
  <si>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</si>
  <si>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</si>
  <si>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</si>
  <si>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</si>
  <si>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</si>
  <si>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</si>
  <si>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</si>
  <si>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</si>
  <si>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</si>
  <si>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</si>
  <si>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</si>
  <si>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</si>
  <si>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</si>
  <si>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</si>
  <si>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</si>
  <si>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</si>
  <si>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</si>
  <si>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</si>
  <si>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</si>
  <si>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</si>
  <si>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</si>
  <si>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</si>
  <si>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</si>
  <si>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</si>
  <si>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</si>
  <si>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</si>
  <si>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</si>
  <si>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</si>
  <si>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</si>
  <si>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</si>
  <si>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</si>
  <si>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</si>
  <si>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</si>
  <si>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</si>
  <si>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</si>
  <si>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</si>
  <si>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</si>
  <si>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</si>
  <si>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</si>
  <si>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</si>
  <si>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</si>
  <si>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</si>
  <si>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</si>
  <si>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</si>
  <si>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</si>
  <si>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</si>
  <si>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</si>
  <si>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</si>
  <si>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</si>
  <si>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</si>
  <si>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</si>
  <si>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</si>
  <si>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</si>
  <si>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</si>
  <si>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</si>
  <si>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</si>
  <si>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</si>
  <si>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</si>
  <si>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</si>
  <si>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</si>
  <si>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</si>
  <si>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</si>
  <si>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</si>
  <si>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</si>
  <si>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</si>
  <si>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</si>
  <si>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</si>
  <si>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</si>
  <si>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</si>
  <si>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</si>
  <si>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</si>
  <si>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</si>
  <si>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</si>
  <si>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</si>
  <si>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</si>
  <si>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</si>
  <si>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</si>
  <si>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</si>
  <si>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</si>
  <si>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</si>
  <si>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</si>
  <si>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</si>
  <si>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</si>
  <si>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</si>
  <si>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</si>
  <si>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</si>
  <si>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</si>
  <si>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</si>
  <si>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</si>
  <si>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</si>
  <si>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</si>
  <si>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</si>
  <si>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</si>
  <si>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</si>
  <si>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</si>
  <si>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</si>
  <si>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</si>
  <si>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</si>
  <si>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</si>
  <si>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</si>
  <si>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</si>
  <si>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</si>
  <si>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</si>
  <si>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</si>
  <si>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</si>
  <si>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</si>
  <si>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</si>
  <si>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</si>
  <si>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</si>
  <si>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</si>
  <si>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</si>
  <si>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</si>
  <si>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</si>
  <si>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</si>
  <si>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</si>
  <si>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</si>
  <si>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</si>
  <si>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</si>
  <si>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</si>
  <si>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</si>
  <si>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</si>
  <si>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</si>
  <si>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</si>
  <si>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</si>
  <si>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</si>
  <si>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</si>
  <si>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</si>
  <si>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</si>
  <si>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</si>
  <si>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</si>
  <si>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</si>
  <si>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</si>
  <si>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</si>
  <si>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</si>
  <si>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</si>
  <si>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</si>
  <si>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</si>
  <si>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</si>
  <si>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</si>
  <si>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</si>
  <si>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</si>
  <si>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</si>
  <si>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</si>
  <si>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</si>
  <si>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</si>
  <si>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</si>
  <si>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</si>
  <si>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</si>
  <si>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</si>
  <si>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</si>
  <si>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</si>
  <si>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</si>
  <si>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</si>
  <si>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</si>
  <si>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</si>
  <si>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</si>
  <si>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</si>
  <si>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</si>
  <si>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</si>
  <si>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</si>
  <si>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</si>
  <si>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</si>
  <si>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</si>
  <si>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</si>
  <si>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</si>
  <si>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</si>
  <si>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</si>
  <si>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</si>
  <si>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</si>
  <si>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</si>
  <si>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</si>
  <si>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</si>
  <si>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</si>
  <si>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</si>
  <si>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</si>
  <si>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</si>
  <si>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</si>
  <si>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</si>
  <si>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</si>
  <si>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</si>
  <si>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</si>
  <si>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</si>
  <si>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</si>
  <si>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</si>
  <si>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</si>
  <si>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</si>
  <si>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</si>
  <si>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</si>
  <si>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</si>
  <si>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</si>
  <si>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</si>
  <si>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</si>
  <si>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</si>
  <si>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</si>
  <si>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</si>
  <si>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</si>
  <si>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</si>
  <si>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</si>
  <si>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</si>
  <si>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</si>
  <si>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</si>
  <si>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</si>
  <si>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</si>
  <si>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</si>
  <si>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</si>
  <si>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</si>
  <si>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</si>
  <si>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</si>
  <si>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</si>
  <si>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</si>
  <si>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</si>
  <si>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</si>
  <si>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</si>
  <si>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</si>
  <si>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</si>
  <si>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</si>
  <si>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</si>
  <si>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</si>
  <si>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</si>
  <si>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</si>
  <si>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</si>
  <si>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</si>
  <si>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</si>
  <si>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</si>
  <si>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</si>
  <si>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</si>
  <si>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</si>
  <si>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</si>
  <si>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</si>
  <si>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</si>
  <si>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</si>
  <si>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</si>
  <si>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</si>
  <si>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</si>
  <si>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</si>
  <si>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</si>
  <si>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</si>
  <si>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</si>
  <si>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</si>
  <si>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</si>
  <si>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</si>
  <si>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</si>
  <si>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</si>
  <si>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</si>
  <si>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</si>
  <si>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</si>
  <si>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</si>
  <si>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</si>
  <si>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</si>
  <si>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</si>
  <si>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</si>
  <si>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</si>
  <si>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</si>
  <si>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</si>
  <si>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</si>
  <si>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</si>
  <si>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</si>
  <si>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</si>
  <si>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</si>
  <si>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</si>
  <si>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</si>
  <si>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</si>
  <si>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</si>
  <si>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</si>
  <si>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</si>
  <si>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</si>
  <si>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</si>
  <si>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</si>
  <si>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</si>
  <si>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</si>
  <si>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</si>
  <si>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</si>
  <si>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</si>
  <si>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</si>
  <si>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</si>
  <si>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</si>
  <si>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</si>
  <si>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</si>
  <si>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</si>
  <si>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</si>
  <si>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</si>
  <si>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</si>
  <si>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</si>
  <si>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</si>
  <si>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</si>
  <si>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</si>
  <si>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</si>
  <si>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</si>
  <si>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</si>
  <si>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</si>
  <si>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</si>
  <si>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</si>
  <si>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</si>
  <si>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</si>
  <si>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</si>
  <si>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</si>
  <si>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</si>
  <si>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</si>
  <si>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</si>
  <si>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</si>
  <si>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</si>
  <si>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</si>
  <si>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</si>
  <si>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</si>
  <si>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</si>
  <si>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</si>
  <si>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</si>
  <si>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</si>
  <si>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</si>
  <si>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</si>
  <si>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</si>
  <si>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</si>
  <si>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</si>
  <si>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</si>
  <si>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</si>
  <si>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</si>
  <si>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</si>
  <si>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</si>
  <si>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</si>
  <si>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</si>
  <si>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</si>
  <si>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</si>
  <si>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</si>
  <si>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</si>
  <si>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</si>
  <si>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</si>
  <si>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</si>
  <si>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</si>
  <si>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</si>
  <si>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</si>
  <si>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</si>
  <si>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</si>
  <si>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</si>
  <si>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</si>
  <si>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</si>
  <si>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</si>
  <si>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</si>
  <si>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</si>
  <si>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</si>
  <si>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</si>
  <si>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</si>
  <si>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</si>
  <si>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</si>
  <si>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</si>
  <si>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</si>
  <si>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</si>
  <si>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</si>
  <si>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</si>
  <si>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</si>
  <si>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</si>
  <si>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</si>
  <si>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</si>
  <si>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</si>
  <si>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</si>
  <si>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</si>
  <si>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</si>
  <si>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</si>
  <si>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</si>
  <si>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</si>
  <si>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</si>
  <si>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</si>
  <si>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</si>
  <si>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</si>
  <si>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</si>
  <si>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</si>
  <si>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</si>
  <si>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</si>
  <si>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</si>
  <si>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</si>
  <si>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</si>
  <si>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</si>
  <si>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</si>
  <si>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</si>
  <si>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</si>
  <si>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</si>
  <si>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</si>
  <si>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</si>
  <si>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</si>
  <si>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</si>
  <si>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</si>
  <si>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</si>
  <si>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</si>
  <si>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</si>
  <si>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</si>
  <si>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</si>
  <si>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</si>
  <si>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</si>
  <si>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</si>
  <si>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</si>
  <si>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</si>
  <si>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</si>
  <si>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</si>
  <si>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</si>
  <si>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</si>
  <si>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</si>
  <si>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</si>
  <si>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</si>
  <si>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</si>
  <si>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</si>
  <si>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</si>
  <si>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</si>
  <si>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</si>
  <si>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</si>
  <si>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</si>
  <si>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</si>
  <si>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</si>
  <si>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</si>
  <si>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</si>
  <si>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</si>
  <si>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</si>
  <si>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</si>
  <si>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</si>
  <si>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</si>
  <si>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</si>
  <si>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</si>
  <si>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</si>
  <si>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</si>
  <si>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</si>
  <si>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</si>
  <si>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</si>
  <si>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</si>
  <si>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</si>
  <si>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</si>
  <si>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</si>
  <si>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</si>
  <si>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</si>
  <si>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</si>
  <si>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</si>
  <si>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</si>
  <si>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</si>
  <si>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</si>
  <si>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</si>
  <si>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</si>
  <si>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</si>
  <si>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</si>
  <si>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</si>
  <si>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</si>
  <si>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</si>
  <si>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</si>
  <si>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</si>
  <si>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</si>
  <si>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</si>
  <si>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</si>
  <si>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</si>
  <si>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</si>
  <si>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</si>
  <si>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</si>
  <si>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</si>
  <si>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</si>
  <si>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</si>
  <si>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</si>
  <si>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</si>
  <si>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</si>
  <si>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</si>
  <si>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</si>
  <si>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</si>
  <si>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</si>
  <si>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</si>
  <si>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</si>
  <si>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</si>
  <si>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</si>
  <si>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</si>
  <si>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</si>
  <si>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</si>
  <si>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</si>
  <si>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</si>
  <si>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</si>
  <si>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</si>
  <si>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</si>
  <si>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</si>
  <si>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</si>
  <si>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</si>
  <si>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</si>
  <si>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</si>
  <si>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</si>
  <si>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</si>
  <si>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</si>
  <si>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</si>
  <si>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</si>
  <si>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</si>
  <si>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</si>
  <si>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</si>
  <si>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</si>
  <si>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</si>
  <si>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</si>
  <si>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</si>
  <si>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</si>
  <si>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</si>
  <si>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</si>
  <si>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</si>
  <si>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</si>
  <si>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</si>
  <si>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</si>
  <si>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</si>
  <si>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</si>
  <si>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</si>
  <si>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</si>
  <si>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</si>
  <si>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</si>
  <si>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</si>
  <si>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</si>
  <si>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</si>
  <si>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</si>
  <si>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</si>
  <si>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</si>
  <si>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</si>
  <si>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</si>
  <si>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</si>
  <si>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</si>
  <si>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</si>
  <si>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</si>
  <si>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</si>
  <si>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</si>
  <si>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</si>
  <si>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</si>
  <si>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</si>
  <si>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</si>
  <si>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</si>
  <si>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</si>
  <si>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</si>
  <si>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</si>
  <si>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</si>
  <si>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</si>
  <si>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</si>
  <si>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</si>
  <si>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</si>
  <si>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</si>
  <si>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</si>
  <si>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</si>
  <si>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</si>
  <si>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</si>
  <si>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</si>
  <si>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</si>
  <si>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</si>
  <si>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</si>
  <si>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</si>
  <si>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</si>
  <si>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</si>
  <si>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</si>
  <si>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</si>
  <si>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</si>
  <si>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</si>
  <si>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</si>
  <si>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</si>
  <si>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</si>
  <si>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</si>
  <si>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</si>
  <si>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</si>
  <si>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</si>
  <si>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</si>
  <si>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</si>
  <si>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</si>
  <si>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</si>
  <si>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</si>
  <si>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</si>
  <si>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</si>
  <si>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</si>
  <si>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</si>
  <si>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</si>
  <si>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</si>
  <si>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</si>
  <si>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</si>
  <si>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</si>
  <si>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</si>
  <si>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</si>
  <si>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</si>
  <si>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</si>
  <si>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</si>
  <si>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</si>
  <si>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</si>
  <si>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</si>
  <si>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</si>
  <si>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</si>
  <si>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</si>
  <si>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</si>
  <si>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</si>
  <si>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</si>
  <si>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</si>
  <si>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</si>
  <si>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</si>
  <si>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</si>
  <si>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</si>
  <si>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</si>
  <si>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</si>
  <si>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</si>
  <si>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</si>
  <si>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</si>
  <si>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</si>
  <si>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</si>
  <si>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</si>
  <si>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</si>
  <si>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</si>
  <si>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</si>
  <si>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</si>
  <si>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</si>
  <si>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</si>
  <si>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</si>
  <si>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</si>
  <si>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</si>
  <si>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</si>
  <si>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</si>
  <si>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</si>
  <si>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</si>
  <si>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</si>
  <si>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</si>
  <si>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</si>
  <si>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</si>
  <si>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</si>
  <si>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</si>
  <si>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</si>
  <si>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</si>
  <si>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</si>
  <si>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</si>
  <si>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</si>
  <si>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</si>
  <si>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</si>
  <si>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</si>
  <si>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</si>
  <si>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</si>
  <si>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</si>
  <si>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</si>
  <si>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</si>
  <si>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</si>
  <si>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</si>
  <si>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</si>
  <si>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</si>
  <si>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</si>
  <si>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</si>
  <si>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</si>
  <si>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</si>
  <si>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</si>
  <si>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</si>
  <si>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</si>
  <si>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</si>
  <si>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</si>
  <si>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</si>
  <si>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</si>
  <si>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</si>
  <si>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</si>
  <si>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</si>
  <si>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</si>
  <si>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</si>
  <si>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</si>
  <si>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</si>
  <si>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</si>
  <si>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</si>
  <si>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</si>
  <si>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</si>
  <si>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</si>
  <si>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</si>
  <si>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</si>
  <si>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</si>
  <si>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</si>
  <si>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</si>
  <si>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</si>
  <si>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</si>
  <si>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</si>
  <si>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</si>
  <si>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</si>
  <si>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</si>
  <si>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</si>
  <si>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</si>
  <si>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</si>
  <si>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</si>
  <si>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</si>
  <si>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</si>
  <si>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</si>
  <si>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</si>
  <si>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</si>
  <si>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</si>
  <si>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</si>
  <si>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</si>
  <si>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</si>
  <si>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</si>
  <si>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</si>
  <si>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</si>
  <si>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</si>
  <si>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</si>
  <si>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</si>
  <si>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</si>
  <si>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</si>
  <si>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</si>
  <si>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</si>
  <si>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</si>
  <si>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</si>
  <si>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</si>
  <si>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</si>
  <si>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</si>
  <si>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</si>
  <si>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</si>
  <si>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</si>
  <si>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</si>
  <si>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</si>
  <si>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</si>
  <si>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</si>
  <si>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</si>
  <si>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</si>
  <si>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</si>
  <si>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</si>
  <si>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</si>
  <si>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</si>
  <si>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</si>
  <si>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</si>
  <si>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</si>
  <si>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</si>
  <si>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</si>
  <si>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</si>
  <si>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</si>
  <si>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</si>
  <si>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</si>
  <si>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</si>
  <si>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</si>
  <si>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</si>
  <si>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</si>
  <si>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</si>
  <si>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</si>
  <si>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</si>
  <si>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</si>
  <si>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</si>
  <si>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</si>
  <si>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</si>
  <si>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</si>
  <si>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</si>
  <si>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</si>
  <si>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</si>
  <si>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</si>
  <si>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</si>
  <si>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</si>
  <si>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</si>
  <si>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</si>
  <si>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</si>
  <si>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</si>
  <si>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</si>
  <si>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</si>
  <si>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</si>
  <si>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</si>
  <si>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</si>
  <si>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</si>
  <si>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</si>
  <si>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</si>
  <si>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</si>
  <si>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</si>
  <si>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</si>
  <si>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</si>
  <si>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</si>
  <si>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</si>
  <si>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</si>
  <si>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</si>
  <si>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</si>
  <si>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</si>
  <si>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</si>
  <si>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</si>
  <si>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</si>
  <si>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</si>
  <si>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</si>
  <si>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</si>
  <si>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</si>
  <si>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</si>
  <si>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</si>
  <si>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</si>
  <si>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</si>
  <si>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</si>
  <si>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</si>
  <si>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</si>
  <si>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</si>
  <si>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</si>
  <si>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</si>
  <si>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</si>
  <si>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</si>
  <si>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</si>
  <si>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</si>
  <si>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</si>
  <si>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</si>
  <si>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</si>
  <si>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</si>
  <si>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</si>
  <si>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</si>
  <si>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</si>
  <si>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</si>
  <si>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</si>
  <si>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</si>
  <si>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</si>
  <si>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</si>
  <si>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</si>
  <si>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</si>
  <si>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</si>
  <si>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</si>
  <si>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</si>
  <si>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</si>
  <si>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</si>
  <si>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</si>
  <si>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</si>
  <si>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</si>
  <si>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</si>
  <si>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</si>
  <si>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</si>
  <si>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</si>
  <si>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</si>
  <si>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</si>
  <si>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</si>
  <si>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</si>
  <si>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</si>
  <si>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</si>
  <si>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</si>
  <si>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</si>
  <si>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</si>
  <si>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</si>
  <si>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</si>
  <si>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</si>
  <si>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</si>
  <si>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</si>
  <si>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</si>
  <si>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</si>
  <si>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</si>
  <si>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</si>
  <si>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</si>
  <si>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</si>
  <si>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</si>
  <si>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</si>
  <si>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</si>
  <si>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</si>
  <si>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</si>
  <si>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</si>
  <si>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</si>
  <si>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</si>
  <si>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</si>
  <si>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</si>
  <si>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</si>
  <si>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</si>
  <si>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</si>
  <si>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</si>
  <si>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</si>
  <si>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</si>
  <si>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</si>
  <si>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</si>
  <si>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</si>
  <si>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</si>
  <si>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</si>
  <si>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</si>
  <si>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</si>
  <si>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</si>
  <si>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</si>
  <si>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</si>
  <si>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</si>
  <si>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</si>
  <si>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</si>
  <si>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</si>
  <si>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</si>
  <si>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</si>
  <si>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</si>
  <si>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</si>
  <si>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</si>
  <si>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</si>
  <si>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</si>
  <si>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</si>
  <si>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</si>
  <si>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</si>
  <si>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</si>
  <si>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</si>
  <si>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</si>
  <si>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</si>
  <si>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</si>
  <si>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</si>
  <si>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</si>
  <si>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</si>
  <si>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</si>
  <si>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</si>
  <si>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</si>
  <si>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</si>
  <si>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</si>
  <si>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</si>
  <si>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</si>
  <si>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</si>
  <si>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</si>
  <si>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</si>
  <si>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</si>
  <si>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</si>
  <si>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</si>
  <si>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</si>
  <si>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</si>
  <si>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</si>
  <si>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</si>
  <si>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</si>
  <si>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</si>
  <si>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</si>
  <si>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</si>
  <si>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</si>
  <si>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</si>
  <si>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</si>
  <si>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</si>
  <si>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</si>
  <si>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</si>
  <si>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</si>
  <si>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</si>
  <si>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</si>
  <si>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</si>
  <si>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</si>
  <si>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</si>
  <si>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</si>
  <si>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</si>
  <si>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</si>
  <si>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</si>
  <si>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</si>
  <si>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</si>
  <si>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</si>
  <si>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</si>
  <si>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</si>
  <si>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</si>
  <si>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</si>
  <si>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</si>
  <si>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</si>
  <si>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</si>
  <si>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</si>
  <si>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</si>
  <si>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</si>
  <si>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</si>
  <si>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</si>
  <si>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</si>
  <si>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</si>
  <si>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</si>
  <si>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</si>
  <si>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</si>
  <si>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</si>
  <si>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</si>
  <si>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</si>
  <si>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</si>
  <si>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</si>
  <si>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</si>
  <si>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</si>
  <si>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</si>
  <si>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</si>
  <si>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</si>
  <si>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</si>
  <si>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</si>
  <si>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</si>
  <si>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</si>
  <si>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</si>
  <si>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</si>
  <si>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</si>
  <si>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</si>
  <si>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</si>
  <si>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</si>
  <si>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</si>
  <si>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</si>
  <si>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</si>
  <si>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</si>
  <si>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</si>
  <si>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</si>
  <si>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</si>
  <si>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</si>
  <si>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</si>
  <si>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</si>
  <si>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</si>
  <si>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</si>
  <si>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</si>
  <si>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</si>
  <si>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</si>
  <si>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</si>
  <si>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</si>
  <si>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</si>
  <si>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</si>
  <si>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</si>
  <si>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</si>
  <si>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</si>
  <si>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</si>
  <si>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</si>
  <si>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</si>
  <si>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</si>
  <si>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</si>
  <si>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</si>
  <si>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</si>
  <si>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</si>
  <si>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</si>
  <si>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</si>
  <si>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</si>
  <si>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</si>
  <si>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</si>
  <si>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</si>
  <si>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</si>
  <si>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</si>
  <si>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</si>
  <si>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</si>
  <si>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</si>
  <si>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</si>
  <si>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</si>
  <si>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</si>
  <si>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</si>
  <si>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</si>
  <si>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</si>
  <si>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</si>
  <si>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</si>
  <si>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</si>
  <si>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</si>
  <si>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</si>
  <si>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</si>
  <si>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</si>
  <si>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</si>
  <si>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</si>
  <si>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</si>
  <si>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</si>
  <si>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</si>
  <si>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</si>
  <si>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</si>
  <si>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</si>
  <si>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</si>
  <si>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</si>
  <si>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</si>
  <si>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</si>
  <si>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</si>
  <si>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</si>
  <si>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</si>
  <si>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</si>
  <si>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</si>
  <si>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</si>
  <si>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</si>
  <si>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</si>
  <si>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</si>
  <si>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</si>
  <si>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</si>
  <si>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</si>
  <si>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</si>
  <si>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</si>
  <si>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</si>
  <si>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</si>
  <si>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</si>
  <si>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</si>
  <si>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</si>
  <si>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</si>
  <si>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</si>
  <si>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</si>
  <si>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</si>
  <si>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</si>
  <si>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</si>
  <si>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</si>
  <si>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</si>
  <si>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</si>
  <si>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</si>
  <si>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</si>
  <si>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</si>
  <si>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</si>
  <si>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</si>
  <si>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</si>
  <si>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</si>
  <si>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</si>
  <si>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</si>
  <si>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</si>
  <si>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</si>
  <si>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</si>
  <si>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</si>
  <si>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</si>
  <si>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</si>
  <si>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</si>
  <si>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</si>
  <si>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</si>
  <si>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</si>
  <si>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</si>
  <si>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</si>
  <si>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</si>
  <si>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</si>
  <si>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</si>
  <si>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</si>
  <si>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</si>
  <si>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</si>
  <si>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</si>
  <si>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</si>
  <si>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</si>
  <si>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</si>
  <si>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</si>
  <si>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</si>
  <si>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</si>
  <si>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</si>
  <si>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</si>
  <si>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</si>
  <si>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</si>
  <si>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</si>
  <si>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</si>
  <si>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</si>
  <si>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</si>
  <si>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</si>
  <si>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</si>
  <si>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</si>
  <si>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</si>
  <si>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</si>
  <si>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</si>
  <si>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</si>
  <si>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</si>
  <si>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</si>
  <si>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</si>
  <si>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</si>
  <si>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</si>
  <si>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</si>
  <si>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</si>
  <si>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</si>
  <si>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</si>
  <si>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</si>
  <si>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</si>
  <si>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</si>
  <si>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</si>
  <si>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</si>
  <si>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</si>
  <si>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</si>
  <si>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</si>
  <si>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</si>
  <si>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</si>
  <si>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</si>
  <si>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</si>
  <si>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</si>
  <si>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</si>
  <si>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</si>
  <si>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</si>
  <si>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</si>
  <si>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</si>
  <si>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</si>
  <si>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</si>
  <si>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</si>
  <si>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</si>
  <si>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</si>
  <si>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</si>
  <si>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</si>
  <si>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</si>
  <si>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</si>
  <si>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</si>
  <si>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</si>
  <si>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</si>
  <si>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</si>
  <si>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</si>
  <si>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</si>
  <si>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</si>
  <si>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</si>
  <si>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</si>
  <si>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</si>
  <si>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</si>
  <si>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</si>
  <si>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</si>
  <si>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</si>
  <si>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</si>
  <si>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</si>
  <si>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</si>
  <si>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</si>
  <si>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</si>
  <si>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</si>
  <si>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</si>
  <si>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</si>
  <si>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</si>
  <si>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</si>
  <si>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</si>
  <si>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</si>
  <si>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</si>
  <si>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</si>
  <si>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</si>
  <si>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</si>
  <si>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</si>
  <si>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</si>
  <si>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</si>
  <si>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</si>
  <si>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</si>
  <si>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</si>
  <si>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</si>
  <si>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</si>
  <si>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</si>
  <si>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</si>
  <si>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</si>
  <si>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</si>
  <si>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</si>
  <si>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</si>
  <si>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</si>
  <si>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</si>
  <si>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</si>
  <si>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</si>
  <si>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</si>
  <si>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</si>
  <si>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</si>
  <si>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</si>
  <si>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</si>
  <si>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</si>
  <si>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</si>
  <si>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</si>
  <si>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</si>
  <si>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</si>
  <si>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</si>
  <si>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</si>
  <si>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</si>
  <si>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</si>
  <si>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</si>
  <si>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</si>
  <si>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</si>
  <si>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</si>
  <si>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</si>
  <si>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</si>
  <si>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</si>
  <si>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</si>
  <si>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</si>
  <si>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</si>
  <si>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</si>
  <si>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</si>
  <si>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</si>
  <si>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</si>
  <si>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</si>
  <si>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</si>
  <si>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</si>
  <si>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</si>
  <si>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</si>
  <si>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</si>
  <si>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</si>
  <si>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</si>
  <si>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</si>
  <si>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</si>
  <si>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</si>
  <si>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</si>
  <si>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</si>
  <si>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</si>
  <si>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</si>
  <si>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</si>
  <si>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</si>
  <si>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</si>
  <si>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</si>
  <si>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</si>
  <si>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</si>
  <si>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</si>
  <si>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</si>
  <si>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</si>
  <si>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</si>
  <si>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</si>
  <si>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</si>
  <si>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</si>
  <si>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</si>
  <si>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</si>
  <si>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</si>
  <si>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</si>
  <si>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</si>
  <si>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</si>
  <si>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</si>
  <si>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</si>
  <si>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</si>
  <si>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</si>
  <si>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</si>
  <si>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</si>
  <si>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</si>
  <si>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</si>
  <si>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</si>
  <si>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</si>
  <si>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</si>
  <si>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</si>
  <si>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</si>
  <si>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</si>
  <si>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</si>
  <si>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</si>
  <si>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</si>
  <si>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</si>
  <si>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</si>
  <si>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</si>
  <si>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</si>
  <si>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</si>
  <si>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</si>
  <si>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</si>
  <si>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</si>
  <si>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</si>
  <si>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</si>
  <si>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</si>
  <si>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</si>
  <si>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</si>
  <si>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</si>
  <si>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</si>
  <si>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</si>
  <si>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</si>
  <si>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</si>
  <si>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</si>
  <si>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</si>
  <si>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</si>
  <si>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</si>
  <si>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</si>
  <si>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</si>
  <si>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</si>
  <si>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</si>
  <si>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</si>
  <si>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</si>
  <si>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</si>
  <si>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</si>
  <si>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</si>
  <si>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</si>
  <si>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</si>
  <si>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</si>
  <si>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</si>
  <si>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</si>
  <si>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</si>
  <si>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</si>
  <si>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</si>
  <si>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</si>
  <si>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</si>
  <si>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</si>
  <si>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</si>
  <si>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</si>
  <si>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</si>
  <si>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</si>
  <si>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</si>
  <si>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</si>
  <si>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</si>
  <si>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</si>
  <si>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</si>
  <si>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</si>
  <si>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</si>
  <si>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</si>
  <si>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</si>
  <si>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</si>
  <si>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</si>
  <si>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</si>
  <si>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</si>
  <si>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</si>
  <si>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</si>
  <si>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</si>
  <si>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</si>
  <si>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</si>
  <si>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</si>
  <si>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</si>
  <si>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</si>
  <si>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</si>
  <si>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</si>
  <si>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</si>
  <si>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</si>
  <si>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</si>
  <si>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</si>
  <si>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</si>
  <si>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</si>
  <si>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</si>
  <si>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</si>
  <si>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</si>
  <si>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</si>
  <si>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</si>
  <si>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</si>
  <si>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</si>
  <si>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</si>
  <si>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</si>
  <si>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</si>
  <si>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</si>
  <si>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</si>
  <si>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</si>
  <si>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</si>
  <si>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</si>
  <si>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</si>
  <si>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</si>
  <si>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</si>
  <si>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</si>
  <si>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</si>
  <si>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</si>
  <si>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</si>
  <si>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</si>
  <si>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</si>
  <si>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</si>
  <si>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</si>
  <si>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</si>
  <si>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</si>
  <si>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</si>
  <si>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</si>
  <si>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</si>
  <si>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</si>
  <si>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</si>
  <si>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</si>
  <si>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</si>
  <si>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</si>
  <si>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</si>
  <si>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</si>
  <si>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</si>
  <si>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</si>
  <si>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</si>
  <si>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</si>
  <si>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</si>
  <si>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</si>
  <si>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</si>
  <si>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</si>
  <si>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</si>
  <si>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</si>
  <si>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</si>
  <si>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</si>
  <si>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</si>
  <si>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</si>
  <si>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</si>
  <si>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</si>
  <si>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</si>
  <si>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</si>
  <si>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</si>
  <si>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</si>
  <si>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</si>
  <si>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</si>
  <si>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</si>
  <si>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</si>
  <si>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</si>
  <si>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</si>
  <si>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</si>
  <si>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</si>
  <si>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</si>
  <si>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</si>
  <si>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</si>
  <si>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</si>
  <si>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</si>
  <si>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</si>
  <si>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</si>
  <si>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</si>
  <si>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</si>
  <si>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</si>
  <si>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</si>
  <si>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</si>
  <si>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</si>
  <si>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</si>
  <si>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</si>
  <si>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</si>
  <si>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</si>
  <si>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</si>
  <si>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</si>
  <si>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</si>
  <si>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</si>
  <si>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</si>
  <si>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</si>
  <si>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</si>
  <si>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</si>
  <si>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</si>
  <si>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</si>
  <si>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</si>
  <si>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</si>
  <si>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</si>
  <si>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</si>
  <si>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</si>
  <si>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</si>
  <si>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</si>
  <si>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</si>
  <si>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</si>
  <si>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</si>
  <si>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</si>
  <si>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</si>
  <si>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</si>
  <si>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</si>
  <si>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</si>
  <si>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</si>
  <si>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</si>
  <si>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</si>
  <si>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</si>
  <si>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</si>
  <si>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</si>
  <si>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</si>
  <si>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</si>
  <si>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</si>
  <si>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</si>
  <si>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</si>
  <si>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</si>
  <si>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</si>
  <si>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</si>
  <si>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</si>
  <si>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</si>
  <si>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</si>
  <si>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</si>
  <si>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</si>
  <si>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</si>
  <si>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</si>
  <si>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</si>
  <si>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</si>
  <si>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</si>
  <si>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</si>
  <si>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</si>
  <si>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</si>
  <si>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</si>
  <si>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</si>
  <si>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</si>
  <si>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</si>
  <si>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</si>
  <si>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</si>
  <si>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</si>
  <si>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</si>
  <si>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</si>
  <si>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</si>
  <si>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</si>
  <si>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</si>
  <si>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</si>
  <si>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</si>
  <si>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</si>
  <si>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</si>
  <si>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</si>
  <si>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</si>
  <si>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</si>
  <si>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</si>
  <si>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</si>
  <si>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</si>
  <si>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</si>
  <si>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</si>
  <si>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</si>
  <si>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</si>
  <si>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</si>
  <si>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</si>
  <si>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</si>
  <si>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</si>
  <si>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</si>
  <si>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</si>
  <si>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</si>
  <si>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</si>
  <si>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</si>
  <si>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</si>
  <si>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</si>
  <si>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</si>
  <si>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</si>
  <si>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</si>
  <si>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</si>
  <si>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</si>
  <si>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</si>
  <si>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</si>
  <si>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</si>
  <si>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</si>
  <si>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</si>
  <si>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</si>
  <si>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</si>
  <si>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</si>
  <si>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</si>
  <si>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</si>
  <si>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</si>
  <si>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</si>
  <si>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</si>
  <si>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</si>
  <si>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</si>
  <si>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</si>
  <si>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</si>
  <si>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</si>
  <si>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</si>
  <si>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</si>
  <si>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</si>
  <si>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</si>
  <si>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</si>
  <si>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</si>
  <si>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</si>
  <si>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</si>
  <si>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</si>
  <si>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</si>
  <si>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</si>
  <si>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</si>
  <si>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</si>
  <si>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</si>
  <si>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</si>
  <si>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</si>
  <si>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</si>
  <si>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</si>
  <si>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</si>
  <si>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</si>
  <si>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</si>
  <si>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</si>
  <si>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</si>
  <si>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</si>
  <si>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</si>
  <si>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</si>
  <si>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</si>
  <si>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</si>
  <si>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</si>
  <si>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</si>
  <si>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</si>
  <si>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</si>
  <si>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</si>
  <si>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</si>
  <si>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</si>
  <si>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</si>
  <si>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</si>
  <si>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</si>
  <si>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</si>
  <si>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</si>
  <si>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</si>
  <si>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</si>
  <si>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</si>
  <si>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</si>
  <si>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</si>
  <si>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</si>
  <si>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</si>
  <si>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</si>
  <si>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</si>
  <si>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</si>
  <si>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</si>
  <si>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</si>
  <si>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</si>
  <si>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</si>
  <si>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</si>
  <si>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</si>
  <si>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</si>
  <si>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</si>
  <si>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</si>
  <si>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</si>
  <si>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</si>
  <si>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</si>
  <si>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</si>
  <si>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</si>
  <si>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</si>
  <si>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</si>
  <si>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</si>
  <si>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</si>
  <si>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</si>
  <si>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</si>
  <si>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</si>
  <si>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</si>
  <si>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</si>
  <si>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</si>
  <si>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</si>
  <si>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</si>
  <si>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</si>
  <si>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</si>
  <si>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</si>
  <si>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</si>
  <si>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</si>
  <si>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</si>
  <si>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</si>
  <si>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</si>
  <si>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</si>
  <si>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</si>
  <si>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</si>
  <si>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</si>
  <si>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</si>
  <si>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</si>
  <si>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</si>
  <si>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</si>
  <si>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</si>
  <si>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</si>
  <si>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</si>
  <si>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</si>
  <si>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</si>
  <si>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</si>
  <si>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</si>
  <si>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</si>
  <si>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</si>
  <si>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</si>
  <si>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</si>
  <si>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</si>
  <si>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</si>
  <si>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</si>
  <si>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</si>
  <si>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</si>
  <si>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</si>
  <si>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</si>
  <si>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</si>
  <si>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</si>
  <si>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</si>
  <si>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</si>
  <si>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</si>
  <si>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</si>
  <si>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</si>
  <si>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</si>
  <si>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</si>
  <si>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</si>
  <si>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</si>
  <si>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</si>
  <si>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</si>
  <si>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</si>
  <si>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</si>
  <si>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</si>
  <si>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</si>
  <si>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</si>
  <si>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</si>
  <si>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</si>
  <si>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</si>
  <si>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</si>
  <si>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</si>
  <si>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</si>
  <si>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</si>
  <si>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</si>
  <si>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</si>
  <si>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</si>
  <si>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</si>
  <si>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</si>
  <si>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</si>
  <si>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</si>
  <si>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</si>
  <si>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</si>
  <si>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</si>
  <si>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</si>
  <si>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</si>
  <si>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</si>
  <si>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</si>
  <si>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</si>
  <si>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</si>
  <si>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</si>
  <si>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</si>
  <si>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</si>
  <si>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</si>
  <si>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</si>
  <si>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</si>
  <si>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</si>
  <si>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</si>
  <si>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</si>
  <si>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</si>
  <si>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</si>
  <si>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</si>
  <si>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</si>
  <si>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</si>
  <si>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</si>
  <si>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</si>
  <si>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</si>
  <si>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</si>
  <si>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</si>
  <si>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</si>
  <si>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</si>
  <si>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</si>
  <si>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</si>
  <si>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</si>
  <si>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</si>
  <si>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</si>
  <si>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</si>
  <si>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</si>
  <si>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</si>
  <si>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</si>
  <si>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</si>
  <si>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</si>
  <si>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</si>
  <si>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</si>
  <si>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</si>
  <si>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</si>
  <si>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</si>
  <si>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</si>
  <si>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</si>
  <si>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</si>
  <si>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</si>
  <si>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</si>
  <si>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</si>
  <si>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</si>
  <si>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</si>
  <si>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</si>
  <si>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</si>
  <si>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</si>
  <si>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</si>
  <si>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</si>
  <si>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</si>
  <si>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</si>
  <si>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</si>
  <si>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</si>
  <si>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</si>
  <si>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</si>
  <si>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</si>
  <si>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</si>
  <si>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</si>
  <si>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</si>
  <si>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</si>
  <si>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</si>
  <si>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</si>
  <si>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</si>
  <si>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</si>
  <si>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</si>
  <si>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</si>
  <si>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</si>
  <si>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</si>
  <si>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</si>
  <si>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</si>
  <si>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</si>
  <si>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</si>
  <si>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</si>
  <si>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</si>
  <si>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</si>
  <si>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</si>
  <si>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</si>
  <si>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</si>
  <si>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</si>
  <si>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</si>
  <si>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</si>
  <si>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</si>
  <si>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</si>
  <si>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</si>
  <si>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</si>
  <si>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</si>
  <si>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</si>
  <si>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</si>
  <si>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</si>
  <si>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</si>
  <si>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</si>
  <si>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</si>
  <si>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</si>
  <si>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</si>
  <si>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</si>
  <si>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</si>
  <si>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</si>
  <si>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</si>
  <si>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</si>
  <si>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</si>
  <si>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</si>
  <si>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</si>
  <si>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</si>
  <si>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</si>
  <si>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</si>
  <si>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</si>
  <si>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</si>
  <si>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</si>
  <si>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</si>
  <si>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</si>
  <si>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</si>
  <si>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</si>
  <si>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</si>
  <si>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</si>
  <si>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</si>
  <si>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</si>
  <si>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</si>
  <si>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</si>
  <si>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</si>
  <si>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</si>
  <si>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</si>
  <si>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</si>
  <si>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</si>
  <si>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</si>
  <si>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</si>
  <si>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</si>
  <si>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</si>
  <si>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</si>
  <si>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</si>
  <si>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</si>
  <si>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</si>
  <si>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</si>
  <si>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</si>
  <si>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</si>
  <si>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</si>
  <si>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</si>
  <si>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</si>
  <si>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</si>
  <si>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</si>
  <si>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</si>
  <si>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</si>
  <si>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</si>
  <si>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</si>
  <si>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</si>
  <si>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</si>
  <si>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</si>
  <si>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</si>
  <si>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</si>
  <si>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</si>
  <si>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</si>
  <si>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</si>
  <si>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</si>
  <si>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</si>
  <si>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</si>
  <si>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</si>
  <si>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</si>
  <si>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</si>
  <si>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</si>
  <si>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</si>
  <si>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</si>
  <si>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</si>
  <si>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</si>
  <si>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</si>
  <si>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</si>
  <si>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</si>
  <si>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</si>
  <si>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</si>
  <si>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</si>
  <si>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</si>
  <si>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</si>
  <si>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</si>
  <si>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</si>
  <si>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</si>
  <si>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</si>
  <si>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</si>
  <si>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</si>
  <si>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</si>
  <si>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</si>
  <si>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</si>
  <si>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</si>
  <si>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</si>
  <si>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</si>
  <si>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</si>
  <si>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</si>
  <si>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</si>
  <si>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</si>
  <si>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</si>
  <si>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</si>
  <si>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</si>
  <si>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</si>
  <si>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</si>
  <si>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</si>
  <si>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</si>
  <si>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</si>
  <si>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</si>
  <si>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</si>
  <si>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</si>
  <si>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</si>
  <si>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</si>
  <si>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</si>
  <si>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</si>
  <si>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</si>
  <si>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</si>
  <si>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</si>
  <si>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</si>
  <si>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</si>
  <si>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</si>
  <si>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</si>
  <si>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</si>
  <si>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</si>
  <si>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</si>
  <si>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</si>
  <si>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</si>
  <si>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</si>
  <si>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</si>
  <si>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</si>
  <si>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</si>
  <si>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</si>
  <si>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</si>
  <si>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</si>
  <si>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</si>
  <si>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</si>
  <si>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</si>
  <si>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</si>
  <si>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</si>
  <si>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</si>
  <si>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</si>
  <si>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</si>
  <si>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</si>
  <si>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</si>
  <si>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</si>
  <si>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</si>
  <si>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</si>
  <si>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</si>
  <si>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</si>
  <si>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</si>
  <si>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</si>
  <si>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</si>
  <si>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</si>
  <si>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</si>
  <si>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</si>
  <si>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</si>
  <si>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</si>
  <si>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</si>
  <si>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</si>
  <si>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</si>
  <si>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</si>
  <si>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</si>
  <si>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</si>
  <si>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</si>
  <si>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</si>
  <si>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</si>
  <si>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</si>
  <si>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</si>
  <si>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</si>
  <si>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</si>
  <si>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</si>
  <si>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</si>
  <si>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</si>
  <si>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</si>
  <si>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</si>
  <si>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</si>
  <si>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</si>
  <si>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</si>
  <si>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</si>
  <si>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</si>
  <si>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</si>
  <si>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</si>
  <si>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</si>
  <si>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</si>
  <si>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</si>
  <si>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</si>
  <si>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</si>
  <si>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</si>
  <si>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</si>
  <si>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</si>
  <si>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</si>
  <si>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</si>
  <si>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</si>
  <si>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</si>
  <si>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</si>
  <si>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</si>
  <si>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</si>
  <si>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</si>
  <si>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</si>
  <si>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</si>
  <si>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</si>
  <si>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</si>
  <si>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</si>
  <si>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</si>
  <si>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</si>
  <si>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</si>
  <si>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</si>
  <si>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</si>
  <si>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</si>
  <si>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</si>
  <si>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</si>
  <si>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</si>
  <si>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</si>
  <si>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</si>
  <si>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</si>
  <si>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</si>
  <si>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</si>
  <si>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</si>
  <si>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</si>
  <si>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</si>
  <si>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</si>
  <si>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</si>
  <si>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</si>
  <si>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</si>
  <si>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</si>
  <si>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</si>
  <si>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</si>
  <si>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</si>
  <si>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</si>
  <si>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</si>
  <si>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</si>
  <si>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</si>
  <si>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</si>
  <si>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</si>
  <si>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</si>
  <si>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</si>
  <si>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</si>
  <si>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</si>
  <si>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</si>
  <si>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</si>
  <si>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</si>
  <si>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</si>
  <si>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</si>
  <si>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</si>
  <si>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</si>
  <si>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</si>
  <si>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</si>
  <si>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</si>
  <si>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</si>
  <si>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</si>
  <si>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</si>
  <si>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</si>
  <si>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</si>
  <si>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</si>
  <si>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</si>
  <si>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</si>
  <si>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</si>
  <si>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</si>
  <si>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</si>
  <si>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</si>
  <si>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</si>
  <si>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</si>
  <si>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</si>
  <si>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</si>
  <si>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</si>
  <si>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</si>
  <si>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</si>
  <si>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</si>
  <si>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</si>
  <si>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</si>
  <si>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</si>
  <si>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</si>
  <si>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</si>
  <si>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</si>
  <si>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</si>
  <si>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</si>
  <si>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</si>
  <si>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</si>
  <si>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</si>
  <si>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</si>
  <si>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</si>
  <si>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</si>
  <si>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</si>
  <si>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</si>
  <si>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</si>
  <si>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</si>
  <si>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</si>
  <si>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</si>
  <si>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</si>
  <si>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</si>
  <si>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</si>
  <si>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</si>
  <si>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</si>
  <si>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</si>
  <si>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</si>
  <si>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</si>
  <si>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</si>
  <si>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</si>
  <si>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</si>
  <si>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</si>
  <si>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</si>
  <si>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</si>
  <si>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</si>
  <si>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</si>
  <si>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</si>
  <si>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</si>
  <si>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</si>
  <si>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</si>
  <si>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</si>
  <si>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</si>
  <si>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</si>
  <si>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</si>
  <si>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</si>
  <si>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</si>
  <si>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</si>
  <si>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</si>
  <si>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</si>
  <si>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</si>
  <si>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</si>
  <si>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</si>
  <si>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</si>
  <si>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</si>
  <si>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</si>
  <si>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</si>
  <si>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</si>
  <si>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</si>
  <si>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</si>
  <si>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</si>
  <si>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</si>
  <si>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</si>
  <si>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</si>
  <si>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</si>
  <si>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</si>
  <si>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</si>
  <si>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</si>
  <si>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</si>
  <si>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</si>
  <si>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</si>
  <si>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</si>
  <si>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</si>
  <si>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</si>
  <si>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</si>
  <si>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</si>
  <si>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</si>
  <si>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</si>
  <si>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</si>
  <si>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</si>
  <si>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</si>
  <si>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</si>
  <si>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</si>
  <si>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</si>
  <si>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</si>
  <si>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</si>
  <si>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</si>
  <si>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</si>
  <si>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</si>
  <si>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</si>
  <si>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</si>
  <si>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</si>
  <si>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</si>
  <si>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</si>
  <si>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</si>
  <si>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</si>
  <si>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</si>
  <si>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</si>
  <si>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</si>
  <si>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</si>
  <si>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</si>
  <si>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</si>
  <si>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</si>
  <si>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</si>
  <si>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</si>
  <si>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</si>
  <si>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</si>
  <si>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</si>
  <si>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</si>
  <si>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</si>
  <si>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</si>
  <si>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</si>
  <si>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</si>
  <si>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</si>
  <si>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</si>
  <si>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</si>
  <si>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</si>
  <si>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</si>
  <si>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</si>
  <si>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</si>
  <si>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</si>
  <si>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</si>
  <si>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</si>
  <si>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</si>
  <si>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</si>
  <si>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</si>
  <si>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</si>
  <si>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</si>
  <si>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</si>
  <si>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</si>
  <si>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</si>
  <si>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</si>
  <si>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</si>
  <si>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</si>
  <si>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</si>
  <si>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</si>
  <si>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</si>
  <si>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</si>
  <si>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</si>
  <si>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</si>
  <si>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</si>
  <si>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</si>
  <si>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</si>
  <si>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</si>
  <si>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</si>
  <si>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</si>
  <si>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</si>
  <si>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</si>
  <si>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</si>
  <si>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</si>
  <si>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</si>
  <si>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</si>
  <si>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</si>
  <si>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</si>
  <si>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</si>
  <si>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</si>
  <si>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</si>
  <si>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</si>
  <si>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</si>
  <si>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</si>
  <si>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</si>
  <si>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</si>
  <si>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</si>
  <si>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</si>
  <si>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</si>
  <si>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</si>
  <si>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</si>
  <si>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</si>
  <si>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</si>
  <si>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</si>
  <si>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</si>
  <si>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</si>
  <si>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</si>
  <si>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</si>
  <si>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</si>
  <si>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</si>
  <si>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</si>
  <si>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</si>
  <si>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</si>
  <si>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</si>
  <si>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</si>
  <si>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</si>
  <si>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</si>
  <si>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</si>
  <si>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</si>
  <si>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</si>
  <si>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</si>
  <si>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</si>
  <si>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</si>
  <si>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</si>
  <si>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</si>
  <si>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</si>
  <si>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</si>
  <si>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</si>
  <si>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</si>
  <si>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</si>
  <si>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</si>
  <si>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</si>
  <si>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</si>
  <si>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</si>
  <si>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</si>
  <si>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</si>
  <si>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</si>
  <si>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</si>
  <si>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</si>
  <si>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</si>
  <si>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</si>
  <si>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</si>
  <si>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</si>
  <si>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</si>
  <si>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</si>
  <si>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</si>
  <si>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</si>
  <si>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</si>
  <si>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</si>
  <si>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</si>
  <si>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</si>
  <si>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</si>
  <si>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</si>
  <si>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</si>
  <si>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</si>
  <si>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</si>
  <si>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</si>
  <si>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</si>
  <si>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</si>
  <si>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</si>
  <si>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</si>
  <si>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</si>
  <si>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</si>
  <si>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</si>
  <si>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</si>
  <si>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</si>
  <si>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</si>
  <si>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</si>
  <si>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</si>
  <si>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</si>
  <si>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</si>
  <si>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</si>
  <si>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</si>
  <si>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</si>
  <si>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</si>
  <si>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</si>
  <si>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</si>
  <si>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</si>
  <si>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</si>
  <si>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</si>
  <si>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</si>
  <si>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</si>
  <si>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</si>
  <si>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</si>
  <si>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</si>
  <si>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</si>
  <si>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</si>
  <si>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</si>
  <si>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</si>
  <si>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</si>
  <si>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</si>
  <si>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</si>
  <si>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</si>
  <si>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</si>
  <si>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</si>
  <si>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</si>
  <si>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</si>
  <si>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</si>
  <si>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</si>
  <si>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</si>
  <si>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</si>
  <si>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</si>
  <si>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</si>
  <si>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</si>
  <si>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</si>
  <si>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</si>
  <si>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</si>
  <si>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</si>
  <si>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</si>
  <si>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</si>
  <si>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</si>
  <si>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</si>
  <si>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</si>
  <si>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</si>
  <si>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</si>
  <si>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</si>
  <si>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</si>
  <si>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</si>
  <si>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</si>
  <si>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</si>
  <si>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</si>
  <si>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</si>
  <si>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</si>
  <si>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</si>
  <si>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</si>
  <si>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</si>
  <si>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</si>
  <si>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</si>
  <si>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</si>
  <si>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</si>
  <si>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</si>
  <si>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</si>
  <si>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</si>
  <si>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</si>
  <si>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</si>
  <si>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</si>
  <si>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</si>
  <si>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</si>
  <si>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</si>
  <si>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</si>
  <si>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</si>
  <si>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</si>
  <si>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</si>
  <si>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</si>
  <si>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</si>
  <si>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</si>
  <si>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</si>
  <si>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</si>
  <si>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</si>
  <si>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</si>
  <si>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</si>
  <si>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</si>
  <si>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</si>
  <si>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</si>
  <si>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</si>
  <si>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</si>
  <si>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</si>
  <si>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</si>
  <si>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</si>
  <si>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</si>
  <si>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</si>
  <si>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</si>
  <si>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</si>
  <si>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</si>
  <si>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</si>
  <si>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</si>
  <si>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</si>
  <si>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</si>
  <si>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</si>
  <si>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</si>
  <si>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</si>
  <si>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</si>
  <si>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</si>
  <si>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</si>
  <si>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</si>
  <si>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</si>
  <si>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</si>
  <si>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</si>
  <si>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</si>
  <si>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</si>
  <si>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</si>
  <si>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</si>
  <si>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</si>
  <si>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</si>
  <si>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</si>
  <si>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</si>
  <si>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</si>
  <si>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</si>
  <si>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</si>
  <si>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</si>
  <si>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</si>
  <si>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</si>
  <si>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</si>
  <si>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</si>
  <si>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</si>
  <si>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</si>
  <si>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</si>
  <si>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</si>
  <si>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</si>
  <si>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</si>
  <si>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</si>
  <si>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</si>
  <si>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</si>
  <si>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</si>
  <si>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</si>
  <si>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</si>
  <si>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</si>
  <si>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</si>
  <si>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</si>
  <si>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</si>
  <si>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</si>
  <si>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</si>
  <si>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</si>
  <si>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</si>
  <si>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</si>
  <si>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</si>
  <si>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</si>
  <si>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</si>
  <si>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</si>
  <si>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</si>
  <si>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</si>
  <si>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</si>
  <si>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</si>
  <si>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</si>
  <si>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</si>
  <si>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</si>
  <si>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</si>
  <si>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</si>
  <si>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</si>
  <si>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</si>
  <si>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</si>
  <si>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</si>
  <si>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</si>
  <si>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</si>
  <si>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</si>
  <si>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</si>
  <si>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</si>
  <si>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</si>
  <si>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</si>
  <si>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</si>
  <si>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</si>
  <si>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</si>
  <si>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</si>
  <si>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</si>
  <si>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</si>
  <si>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</si>
  <si>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</si>
  <si>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</si>
  <si>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</si>
  <si>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</si>
  <si>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</si>
  <si>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</si>
  <si>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</si>
  <si>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</si>
  <si>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</si>
  <si>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</si>
  <si>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</si>
  <si>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</si>
  <si>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</si>
  <si>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</si>
  <si>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</si>
  <si>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</si>
  <si>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</si>
  <si>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</si>
  <si>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</si>
  <si>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</si>
  <si>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</si>
  <si>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</si>
  <si>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</si>
  <si>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</si>
  <si>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</si>
  <si>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</si>
  <si>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</si>
  <si>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</si>
  <si>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</si>
  <si>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</si>
  <si>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</si>
  <si>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</si>
  <si>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</si>
  <si>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</si>
  <si>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</si>
  <si>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</si>
  <si>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</si>
  <si>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</si>
  <si>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</si>
  <si>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</si>
  <si>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</si>
  <si>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</si>
  <si>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</si>
  <si>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</si>
  <si>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</si>
  <si>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</si>
  <si>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</si>
  <si>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</si>
  <si>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</si>
  <si>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</si>
  <si>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</si>
  <si>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</si>
  <si>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</si>
  <si>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</si>
  <si>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</si>
  <si>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</si>
  <si>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</si>
  <si>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</si>
  <si>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</si>
  <si>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</si>
  <si>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</si>
  <si>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</si>
  <si>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</si>
  <si>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</si>
  <si>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</si>
  <si>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</si>
  <si>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</si>
  <si>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</si>
  <si>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</si>
  <si>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</si>
  <si>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</si>
  <si>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</si>
  <si>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</si>
  <si>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</si>
  <si>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</si>
  <si>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</si>
  <si>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</si>
  <si>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</si>
  <si>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</si>
  <si>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</si>
  <si>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</si>
  <si>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</si>
  <si>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</si>
  <si>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</si>
  <si>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</si>
  <si>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</si>
  <si>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</si>
  <si>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</si>
  <si>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</si>
  <si>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</si>
  <si>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</si>
  <si>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</si>
  <si>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</si>
  <si>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</si>
  <si>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</si>
  <si>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</si>
  <si>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</si>
  <si>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</si>
  <si>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</si>
  <si>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</si>
  <si>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</si>
  <si>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</si>
  <si>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</si>
  <si>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</si>
  <si>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</si>
  <si>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</si>
  <si>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</si>
  <si>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</si>
  <si>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</si>
  <si>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</si>
  <si>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</si>
  <si>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</si>
  <si>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</si>
  <si>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</si>
  <si>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</si>
  <si>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</si>
  <si>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</si>
  <si>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</si>
  <si>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</si>
  <si>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</si>
  <si>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</si>
  <si>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</si>
  <si>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</si>
  <si>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</si>
  <si>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</si>
  <si>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</si>
  <si>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</si>
  <si>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</si>
  <si>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</si>
  <si>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</si>
  <si>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</si>
  <si>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</si>
  <si>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</si>
  <si>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</si>
  <si>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</si>
  <si>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</si>
  <si>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</si>
  <si>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</si>
  <si>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</si>
  <si>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</si>
  <si>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</si>
  <si>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</si>
  <si>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</si>
  <si>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</si>
  <si>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</si>
  <si>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</si>
  <si>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</si>
  <si>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</si>
  <si>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</si>
  <si>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</si>
  <si>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</si>
  <si>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</si>
  <si>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</si>
  <si>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</si>
  <si>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</si>
  <si>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</si>
  <si>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</si>
  <si>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</si>
  <si>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</si>
  <si>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</si>
  <si>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</si>
  <si>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</si>
  <si>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</si>
  <si>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</si>
  <si>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</si>
  <si>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</si>
  <si>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</si>
  <si>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</si>
  <si>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</si>
  <si>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</si>
  <si>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</si>
  <si>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</si>
  <si>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</si>
  <si>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</si>
  <si>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</si>
  <si>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</si>
  <si>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</si>
  <si>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</si>
  <si>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</si>
  <si>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</si>
  <si>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</si>
  <si>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</si>
  <si>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</si>
  <si>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</si>
  <si>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</si>
  <si>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</si>
  <si>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</si>
  <si>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</si>
  <si>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</si>
  <si>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</si>
  <si>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</si>
  <si>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</si>
  <si>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</si>
  <si>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</si>
  <si>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</si>
  <si>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</si>
  <si>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</si>
  <si>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</si>
  <si>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</si>
  <si>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</si>
  <si>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</si>
  <si>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</si>
  <si>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</si>
  <si>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</si>
  <si>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</si>
  <si>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</si>
  <si>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</si>
  <si>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</si>
  <si>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</si>
  <si>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</si>
  <si>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</si>
  <si>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</si>
  <si>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</si>
  <si>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</si>
  <si>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</si>
  <si>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</si>
  <si>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</si>
  <si>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</si>
  <si>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</si>
  <si>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</si>
  <si>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</si>
  <si>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</si>
  <si>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</si>
  <si>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</si>
  <si>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</si>
  <si>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</si>
  <si>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</si>
  <si>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</si>
  <si>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</si>
  <si>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</si>
  <si>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</si>
  <si>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</si>
  <si>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</si>
  <si>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</si>
  <si>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</si>
  <si>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</si>
  <si>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</si>
  <si>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</si>
  <si>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</si>
  <si>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</si>
  <si>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</si>
  <si>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</si>
  <si>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</si>
  <si>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</si>
  <si>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</si>
  <si>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</si>
  <si>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</si>
  <si>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</si>
  <si>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</si>
  <si>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</si>
  <si>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</si>
  <si>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</si>
  <si>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</si>
  <si>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</si>
  <si>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</si>
  <si>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</si>
  <si>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</si>
  <si>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</si>
  <si>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</si>
  <si>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</si>
  <si>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</si>
  <si>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</si>
  <si>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</si>
  <si>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</si>
  <si>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</si>
  <si>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</si>
  <si>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</si>
  <si>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</si>
  <si>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</si>
  <si>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</si>
  <si>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</si>
  <si>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</si>
  <si>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</si>
  <si>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</si>
  <si>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</si>
  <si>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</si>
  <si>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</si>
  <si>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</si>
  <si>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</si>
  <si>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</si>
  <si>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</si>
  <si>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</si>
  <si>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</si>
  <si>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</si>
  <si>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</si>
  <si>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</si>
  <si>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</si>
  <si>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</si>
  <si>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</si>
  <si>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</si>
  <si>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</si>
  <si>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</si>
  <si>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</si>
  <si>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</si>
  <si>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</si>
  <si>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</si>
  <si>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</si>
  <si>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</si>
  <si>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</si>
  <si>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</si>
  <si>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</si>
  <si>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</si>
  <si>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</si>
  <si>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</si>
  <si>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</si>
  <si>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</si>
  <si>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</si>
  <si>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</si>
  <si>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</si>
  <si>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</si>
  <si>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</si>
  <si>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</si>
  <si>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</si>
  <si>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</si>
  <si>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</si>
  <si>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</si>
  <si>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</si>
  <si>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</si>
  <si>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</si>
  <si>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</si>
  <si>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</si>
  <si>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</si>
  <si>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</si>
  <si>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</si>
  <si>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</si>
  <si>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</si>
  <si>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</si>
  <si>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</si>
  <si>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</si>
  <si>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</si>
  <si>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</si>
  <si>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</si>
  <si>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</si>
  <si>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</si>
  <si>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</si>
  <si>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</si>
  <si>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</si>
  <si>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</si>
  <si>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</si>
  <si>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</si>
  <si>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</si>
  <si>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</si>
  <si>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</si>
  <si>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</si>
  <si>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</si>
  <si>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</si>
  <si>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</si>
  <si>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</si>
  <si>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</si>
  <si>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</si>
  <si>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</si>
  <si>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</si>
  <si>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</si>
  <si>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</si>
  <si>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</si>
  <si>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</si>
  <si>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</si>
  <si>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</si>
  <si>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</si>
  <si>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</si>
  <si>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</si>
  <si>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</si>
  <si>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</si>
  <si>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</si>
  <si>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</si>
  <si>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</si>
  <si>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</si>
  <si>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</si>
  <si>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</si>
  <si>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</si>
  <si>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</si>
  <si>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</si>
  <si>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</si>
  <si>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</si>
  <si>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</si>
  <si>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</si>
  <si>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</si>
  <si>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</si>
  <si>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</si>
  <si>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</si>
  <si>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</si>
  <si>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</si>
  <si>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</si>
  <si>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</si>
  <si>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</si>
  <si>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</si>
  <si>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</si>
  <si>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</si>
  <si>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</si>
  <si>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</si>
  <si>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</si>
  <si>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</si>
  <si>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</si>
  <si>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</si>
  <si>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</si>
  <si>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</si>
  <si>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</si>
  <si>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</si>
  <si>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</si>
  <si>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</si>
  <si>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</si>
  <si>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</si>
  <si>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</si>
  <si>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</si>
  <si>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</si>
  <si>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</si>
  <si>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</si>
  <si>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</si>
  <si>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</si>
  <si>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</si>
  <si>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</si>
  <si>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</si>
  <si>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</si>
  <si>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</si>
  <si>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</si>
  <si>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</si>
  <si>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</si>
  <si>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</si>
  <si>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</si>
  <si>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</si>
  <si>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</si>
  <si>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</si>
  <si>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</si>
  <si>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</si>
  <si>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</si>
  <si>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</si>
  <si>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</si>
  <si>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</si>
  <si>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</si>
  <si>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</si>
  <si>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</si>
  <si>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</si>
  <si>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</si>
  <si>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</si>
  <si>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</si>
  <si>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</si>
  <si>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</si>
  <si>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</si>
  <si>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</si>
  <si>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</si>
  <si>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</si>
  <si>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</si>
  <si>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</si>
  <si>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</si>
  <si>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</si>
  <si>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</si>
  <si>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</si>
  <si>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</si>
  <si>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</si>
  <si>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</si>
  <si>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</si>
  <si>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</si>
  <si>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</si>
  <si>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</si>
  <si>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</si>
  <si>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</si>
  <si>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</si>
  <si>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</si>
  <si>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</si>
  <si>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</si>
  <si>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</si>
  <si>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</si>
  <si>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</si>
  <si>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</si>
  <si>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</si>
  <si>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</si>
  <si>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</si>
  <si>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</si>
  <si>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</si>
  <si>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</si>
  <si>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</si>
  <si>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</si>
  <si>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</si>
  <si>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</si>
  <si>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</si>
  <si>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</si>
  <si>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</si>
  <si>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</si>
  <si>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</si>
  <si>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</si>
  <si>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</si>
  <si>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</si>
  <si>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</si>
  <si>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</si>
  <si>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</si>
  <si>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</si>
  <si>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</si>
  <si>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</si>
  <si>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</si>
  <si>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</si>
  <si>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</si>
  <si>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</si>
  <si>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</si>
  <si>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</si>
  <si>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</si>
  <si>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</si>
  <si>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</si>
  <si>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</si>
  <si>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</si>
  <si>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</si>
  <si>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</si>
  <si>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</si>
  <si>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</si>
  <si>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</si>
  <si>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</si>
  <si>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</si>
  <si>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</si>
  <si>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</si>
  <si>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</si>
  <si>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</si>
  <si>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</si>
  <si>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</si>
  <si>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</si>
  <si>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</si>
  <si>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</si>
  <si>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</si>
  <si>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</si>
  <si>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</si>
  <si>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</si>
  <si>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</si>
  <si>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</si>
  <si>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</si>
  <si>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</si>
  <si>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</si>
  <si>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</si>
  <si>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</si>
  <si>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</si>
  <si>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</si>
  <si>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</si>
  <si>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</si>
  <si>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</si>
  <si>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</si>
  <si>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</si>
  <si>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</si>
  <si>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</si>
  <si>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</si>
  <si>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</si>
  <si>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</si>
  <si>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</si>
  <si>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</si>
  <si>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</si>
  <si>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</si>
  <si>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</si>
  <si>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</si>
  <si>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</si>
  <si>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</si>
  <si>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</si>
  <si>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</si>
  <si>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</si>
  <si>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</si>
  <si>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</si>
  <si>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</si>
  <si>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</si>
  <si>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</si>
  <si>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</si>
  <si>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</si>
  <si>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</si>
  <si>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</si>
  <si>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</si>
  <si>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</si>
  <si>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</si>
  <si>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</si>
  <si>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</si>
  <si>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</si>
  <si>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</si>
  <si>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</si>
  <si>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</si>
  <si>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</si>
  <si>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</si>
  <si>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</si>
  <si>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</si>
  <si>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</si>
  <si>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</si>
  <si>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</si>
  <si>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</si>
  <si>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</si>
  <si>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</si>
  <si>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</si>
  <si>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</si>
  <si>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</si>
  <si>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</si>
  <si>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</si>
  <si>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</si>
  <si>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</si>
  <si>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</si>
  <si>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</si>
  <si>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</si>
  <si>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</si>
  <si>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</si>
  <si>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</si>
  <si>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</si>
  <si>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</si>
  <si>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</si>
  <si>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</si>
  <si>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</si>
  <si>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</si>
  <si>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</si>
  <si>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</si>
  <si>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</si>
  <si>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</si>
  <si>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</si>
  <si>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</si>
  <si>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</si>
  <si>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</si>
  <si>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</si>
  <si>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</si>
  <si>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</si>
  <si>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</si>
  <si>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</si>
  <si>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</si>
  <si>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</si>
  <si>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</si>
  <si>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</si>
  <si>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</si>
  <si>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</si>
  <si>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</si>
  <si>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</si>
  <si>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</si>
  <si>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</si>
  <si>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</si>
  <si>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</si>
  <si>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</si>
  <si>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</si>
  <si>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</si>
  <si>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</si>
  <si>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</si>
  <si>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</si>
  <si>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</si>
  <si>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</si>
  <si>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</si>
  <si>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</si>
  <si>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</si>
  <si>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</si>
  <si>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</si>
  <si>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</si>
  <si>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</si>
  <si>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</si>
  <si>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</si>
  <si>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</si>
  <si>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</si>
  <si>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</si>
  <si>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</si>
  <si>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</si>
  <si>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</si>
  <si>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</si>
  <si>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</si>
  <si>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</si>
  <si>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</si>
  <si>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</si>
  <si>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</si>
  <si>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</si>
  <si>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</si>
  <si>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</si>
  <si>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</si>
  <si>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</si>
  <si>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</si>
  <si>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</si>
  <si>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</si>
  <si>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</si>
  <si>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</si>
  <si>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</si>
  <si>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</si>
  <si>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</si>
  <si>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</si>
  <si>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</si>
  <si>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</si>
  <si>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</si>
  <si>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</si>
  <si>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</si>
  <si>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</si>
  <si>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</si>
  <si>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</si>
  <si>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</si>
  <si>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</si>
  <si>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</si>
  <si>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</si>
  <si>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</si>
  <si>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</si>
  <si>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</si>
  <si>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</si>
  <si>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</si>
  <si>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</si>
  <si>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</si>
  <si>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</si>
  <si>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</si>
  <si>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</si>
  <si>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</si>
  <si>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</si>
  <si>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</si>
  <si>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</si>
  <si>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</si>
  <si>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</si>
  <si>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</si>
  <si>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</si>
  <si>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</si>
  <si>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</si>
  <si>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</si>
  <si>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</si>
  <si>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</si>
  <si>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</si>
  <si>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</si>
  <si>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</si>
  <si>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</si>
  <si>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</si>
  <si>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</si>
  <si>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</si>
  <si>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</si>
  <si>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</si>
  <si>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</si>
  <si>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</si>
  <si>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</si>
  <si>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</si>
  <si>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</si>
  <si>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</si>
  <si>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</si>
  <si>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</si>
  <si>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</si>
  <si>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</si>
  <si>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</si>
  <si>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</si>
  <si>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</si>
  <si>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</si>
  <si>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</si>
  <si>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</si>
  <si>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</si>
  <si>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</si>
  <si>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</si>
  <si>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</si>
  <si>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</si>
  <si>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</si>
  <si>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</si>
  <si>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</si>
  <si>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</si>
  <si>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</si>
  <si>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</si>
  <si>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</si>
  <si>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</si>
  <si>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</si>
  <si>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</si>
  <si>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</si>
  <si>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</si>
  <si>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</si>
  <si>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</si>
  <si>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</si>
  <si>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</si>
  <si>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</si>
  <si>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</si>
  <si>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</si>
  <si>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</si>
  <si>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</si>
  <si>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</si>
  <si>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</si>
  <si>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</si>
  <si>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</si>
  <si>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</si>
  <si>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</si>
  <si>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</si>
  <si>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</si>
  <si>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</si>
  <si>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</si>
  <si>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</si>
  <si>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</si>
  <si>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</si>
  <si>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</si>
  <si>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</si>
  <si>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</si>
  <si>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</si>
  <si>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</si>
  <si>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</si>
  <si>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</si>
  <si>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</si>
  <si>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</si>
  <si>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</si>
  <si>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</si>
  <si>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</si>
  <si>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</si>
  <si>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</si>
  <si>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</si>
  <si>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</si>
  <si>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</si>
  <si>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</si>
  <si>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</si>
  <si>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</si>
  <si>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</si>
  <si>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</si>
  <si>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</si>
  <si>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</si>
  <si>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</si>
  <si>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</si>
  <si>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</si>
  <si>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</si>
  <si>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</si>
  <si>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</si>
  <si>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</si>
  <si>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</si>
  <si>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</si>
  <si>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</si>
  <si>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</si>
  <si>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</si>
  <si>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</si>
  <si>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</si>
  <si>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</si>
  <si>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</si>
  <si>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</si>
  <si>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</si>
  <si>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</si>
  <si>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</si>
  <si>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</si>
  <si>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</si>
  <si>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</si>
  <si>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</si>
  <si>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</si>
  <si>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</si>
  <si>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</si>
  <si>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</si>
  <si>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</si>
  <si>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</si>
  <si>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</si>
  <si>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</si>
  <si>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</si>
  <si>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</si>
  <si>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</si>
  <si>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</si>
  <si>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</si>
  <si>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</si>
  <si>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</si>
  <si>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</si>
  <si>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</si>
  <si>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</si>
  <si>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</si>
  <si>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</si>
  <si>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</si>
  <si>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</si>
  <si>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</si>
  <si>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</si>
  <si>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</si>
  <si>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</si>
  <si>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</si>
  <si>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</si>
  <si>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</si>
  <si>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</si>
  <si>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</si>
  <si>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</si>
  <si>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</si>
  <si>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</si>
  <si>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</si>
  <si>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</si>
  <si>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</si>
  <si>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</si>
  <si>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</si>
  <si>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</si>
  <si>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</si>
  <si>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</si>
  <si>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</si>
  <si>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</si>
  <si>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</si>
  <si>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</si>
  <si>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</si>
  <si>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</si>
  <si>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</si>
  <si>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</si>
  <si>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</si>
  <si>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</si>
  <si>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</si>
  <si>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</si>
  <si>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</si>
  <si>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</si>
  <si>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</si>
  <si>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</si>
  <si>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</si>
  <si>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</si>
  <si>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</si>
  <si>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</si>
  <si>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</si>
  <si>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</si>
  <si>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</si>
  <si>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</si>
  <si>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</si>
  <si>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</si>
  <si>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</si>
  <si>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</si>
  <si>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</si>
  <si>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</si>
  <si>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</si>
  <si>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</si>
  <si>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</si>
  <si>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</si>
  <si>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</si>
  <si>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</si>
  <si>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</si>
  <si>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</si>
  <si>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</si>
  <si>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</si>
  <si>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</si>
  <si>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</si>
  <si>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</si>
  <si>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</si>
  <si>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</si>
  <si>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</si>
  <si>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</si>
  <si>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</si>
  <si>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</si>
  <si>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</si>
  <si>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</si>
  <si>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</si>
  <si>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</si>
  <si>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</si>
  <si>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</si>
  <si>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</si>
  <si>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</si>
  <si>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</si>
  <si>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</si>
  <si>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</si>
  <si>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</si>
  <si>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</si>
  <si>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</si>
  <si>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</si>
  <si>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</si>
  <si>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</si>
  <si>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</si>
  <si>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</si>
  <si>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</si>
  <si>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</si>
  <si>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</si>
  <si>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</si>
  <si>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</si>
  <si>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</si>
  <si>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</si>
  <si>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</si>
  <si>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</si>
  <si>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</si>
  <si>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</si>
  <si>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</si>
  <si>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</si>
  <si>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</si>
  <si>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</si>
  <si>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</si>
  <si>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</si>
  <si>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</si>
  <si>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</si>
  <si>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</si>
  <si>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</si>
  <si>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</si>
  <si>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</si>
  <si>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</si>
  <si>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</si>
  <si>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</si>
  <si>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</si>
  <si>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</si>
  <si>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</si>
  <si>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</si>
  <si>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</si>
  <si>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</si>
  <si>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</si>
  <si>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</si>
  <si>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</si>
  <si>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</si>
  <si>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</si>
  <si>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</si>
  <si>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</si>
  <si>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</si>
  <si>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</si>
  <si>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</si>
  <si>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</si>
  <si>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</si>
  <si>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</si>
  <si>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</si>
  <si>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</si>
  <si>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</si>
  <si>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</si>
  <si>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</si>
  <si>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</si>
  <si>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</si>
  <si>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</si>
  <si>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</si>
  <si>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</si>
  <si>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</si>
  <si>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</si>
  <si>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</si>
  <si>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</si>
  <si>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</si>
  <si>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</si>
  <si>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</si>
  <si>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</si>
  <si>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</si>
  <si>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</si>
  <si>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</si>
  <si>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</si>
  <si>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</si>
  <si>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</si>
  <si>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</si>
  <si>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</si>
  <si>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</si>
  <si>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</si>
  <si>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</si>
  <si>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</si>
  <si>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</si>
  <si>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</si>
  <si>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</si>
  <si>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</si>
  <si>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</si>
  <si>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</si>
  <si>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</si>
  <si>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</si>
  <si>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</si>
  <si>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</si>
  <si>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</si>
  <si>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</si>
  <si>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</si>
  <si>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</si>
  <si>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</si>
  <si>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</si>
  <si>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</si>
  <si>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</si>
  <si>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</si>
  <si>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</si>
  <si>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</si>
  <si>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</si>
  <si>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</si>
  <si>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</si>
  <si>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</si>
  <si>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</si>
  <si>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</si>
  <si>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</si>
  <si>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</si>
  <si>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</si>
  <si>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</si>
  <si>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</si>
  <si>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</si>
  <si>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</si>
  <si>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</si>
  <si>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</si>
  <si>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</si>
  <si>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</si>
  <si>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</si>
  <si>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</si>
  <si>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</si>
  <si>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</si>
  <si>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</si>
  <si>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</si>
  <si>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</si>
  <si>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</si>
  <si>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</si>
  <si>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</si>
  <si>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</si>
  <si>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</si>
  <si>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</si>
  <si>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</si>
  <si>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</si>
  <si>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</si>
  <si>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</si>
  <si>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</si>
  <si>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</si>
  <si>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</si>
  <si>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</si>
  <si>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</si>
  <si>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</si>
  <si>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</si>
  <si>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</si>
  <si>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</si>
  <si>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</si>
  <si>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</si>
  <si>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</si>
  <si>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</si>
  <si>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</si>
  <si>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</si>
  <si>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</si>
  <si>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</si>
  <si>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</si>
  <si>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</si>
  <si>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</si>
  <si>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</si>
  <si>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</si>
  <si>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</si>
  <si>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</si>
  <si>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</si>
  <si>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</si>
  <si>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</si>
  <si>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</si>
  <si>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</si>
  <si>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</si>
  <si>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</si>
  <si>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</si>
  <si>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</si>
  <si>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</si>
  <si>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</si>
  <si>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</si>
  <si>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</si>
  <si>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</si>
  <si>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</si>
  <si>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</si>
  <si>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</si>
  <si>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</si>
  <si>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</si>
  <si>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</si>
  <si>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</si>
  <si>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</si>
  <si>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</si>
  <si>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</si>
  <si>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</si>
  <si>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</si>
  <si>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</si>
  <si>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</si>
  <si>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</si>
  <si>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</si>
  <si>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</si>
  <si>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</si>
  <si>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</si>
  <si>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</si>
  <si>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</si>
  <si>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</si>
  <si>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</si>
  <si>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</si>
  <si>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</si>
  <si>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</si>
  <si>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</si>
  <si>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</si>
  <si>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</si>
  <si>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</si>
  <si>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</si>
  <si>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</si>
  <si>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</si>
  <si>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</si>
  <si>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</si>
  <si>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</si>
  <si>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</si>
  <si>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</si>
  <si>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</si>
  <si>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</si>
  <si>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</si>
  <si>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</si>
  <si>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</si>
  <si>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</si>
  <si>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</si>
  <si>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</si>
  <si>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</si>
  <si>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</si>
  <si>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</si>
  <si>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</si>
  <si>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</si>
  <si>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</si>
  <si>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</si>
  <si>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</si>
  <si>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</si>
  <si>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</si>
  <si>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</si>
  <si>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</si>
  <si>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</si>
  <si>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</si>
  <si>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</si>
  <si>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</si>
  <si>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</si>
  <si>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</si>
  <si>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</si>
  <si>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</si>
  <si>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</si>
  <si>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</si>
  <si>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</si>
  <si>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</si>
  <si>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</si>
  <si>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</si>
  <si>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</si>
  <si>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</si>
  <si>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</si>
  <si>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</si>
  <si>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</si>
  <si>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</si>
  <si>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</si>
  <si>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</si>
  <si>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</si>
  <si>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</si>
  <si>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</si>
  <si>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</si>
  <si>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</si>
  <si>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</si>
  <si>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</si>
  <si>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</si>
  <si>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</si>
  <si>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</si>
  <si>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</si>
  <si>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</si>
  <si>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</si>
  <si>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</si>
  <si>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</si>
  <si>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</si>
  <si>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</si>
  <si>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</si>
  <si>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</si>
  <si>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</si>
  <si>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</si>
  <si>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</si>
  <si>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</si>
  <si>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</si>
  <si>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</si>
  <si>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</si>
  <si>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</si>
  <si>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</si>
  <si>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</si>
  <si>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</si>
  <si>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</si>
  <si>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</si>
  <si>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</si>
  <si>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</si>
  <si>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</si>
  <si>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</si>
  <si>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</si>
  <si>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</si>
  <si>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</si>
  <si>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</si>
  <si>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</si>
  <si>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</si>
  <si>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</si>
  <si>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</si>
  <si>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</si>
  <si>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</si>
  <si>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</si>
  <si>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</si>
  <si>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</si>
  <si>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</si>
  <si>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</si>
  <si>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</si>
  <si>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</si>
  <si>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</si>
  <si>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</si>
  <si>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</si>
  <si>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</si>
  <si>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</si>
  <si>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</si>
  <si>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</si>
  <si>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</si>
  <si>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</si>
  <si>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</si>
  <si>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</si>
  <si>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</si>
  <si>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</si>
  <si>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</si>
  <si>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</si>
  <si>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</si>
  <si>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</si>
  <si>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</si>
  <si>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</si>
  <si>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</si>
  <si>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</si>
  <si>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</si>
  <si>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</si>
  <si>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</si>
  <si>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</si>
  <si>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</si>
  <si>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</si>
  <si>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</si>
  <si>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</si>
  <si>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</si>
  <si>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</si>
  <si>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</si>
  <si>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</si>
  <si>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</si>
  <si>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</si>
  <si>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</si>
  <si>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</si>
  <si>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</si>
  <si>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</si>
  <si>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</si>
  <si>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</si>
  <si>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</si>
  <si>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</si>
  <si>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</si>
  <si>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</si>
  <si>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</si>
  <si>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</si>
  <si>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</si>
  <si>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</si>
  <si>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</si>
  <si>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</si>
  <si>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</si>
  <si>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</si>
  <si>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</si>
  <si>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</si>
  <si>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</si>
  <si>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</si>
  <si>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</si>
  <si>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</si>
  <si>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</si>
  <si>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</si>
  <si>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</si>
  <si>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</si>
  <si>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</si>
  <si>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</si>
  <si>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</si>
  <si>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</si>
  <si>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</si>
  <si>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</si>
  <si>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</si>
  <si>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</si>
  <si>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</si>
  <si>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</si>
  <si>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</si>
  <si>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</si>
  <si>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</si>
  <si>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</si>
  <si>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</si>
  <si>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</si>
  <si>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</si>
  <si>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</si>
  <si>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</si>
  <si>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</si>
  <si>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</si>
  <si>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</si>
  <si>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</si>
  <si>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</si>
  <si>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</si>
  <si>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</si>
  <si>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</si>
  <si>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</si>
  <si>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</si>
  <si>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</si>
  <si>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</si>
  <si>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</si>
  <si>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</si>
  <si>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</si>
  <si>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</si>
  <si>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</si>
  <si>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</si>
  <si>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</si>
  <si>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</si>
  <si>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</si>
  <si>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</si>
  <si>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</si>
  <si>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</si>
  <si>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</si>
  <si>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</si>
  <si>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</si>
  <si>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</si>
  <si>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</si>
  <si>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</si>
  <si>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</si>
  <si>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</si>
  <si>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</si>
  <si>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</si>
  <si>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</si>
  <si>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</si>
  <si>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</si>
  <si>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</si>
  <si>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</si>
  <si>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</si>
  <si>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</si>
  <si>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</si>
  <si>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</si>
  <si>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</si>
  <si>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</si>
  <si>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</si>
  <si>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</si>
  <si>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</si>
  <si>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</si>
  <si>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</si>
  <si>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</si>
  <si>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</si>
  <si>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</si>
  <si>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</si>
  <si>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</si>
  <si>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</si>
  <si>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</si>
  <si>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</si>
  <si>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</si>
  <si>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</si>
  <si>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</si>
  <si>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</si>
  <si>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</si>
  <si>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</si>
  <si>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</si>
  <si>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</si>
  <si>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</si>
  <si>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</si>
  <si>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</si>
  <si>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</si>
  <si>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</si>
  <si>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</si>
  <si>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</si>
  <si>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</si>
  <si>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</si>
  <si>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</si>
  <si>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</si>
  <si>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</si>
  <si>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</si>
  <si>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</si>
  <si>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</si>
  <si>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</si>
  <si>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</si>
  <si>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</si>
  <si>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</si>
  <si>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</si>
  <si>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</si>
  <si>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</si>
  <si>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</si>
  <si>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</si>
  <si>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</si>
  <si>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</si>
  <si>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</si>
  <si>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</si>
  <si>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</si>
  <si>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</si>
  <si>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</si>
  <si>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</si>
  <si>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</si>
  <si>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</si>
  <si>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</si>
  <si>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</si>
  <si>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</si>
  <si>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</si>
  <si>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</si>
  <si>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</si>
  <si>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</si>
  <si>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</si>
  <si>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</si>
  <si>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</si>
  <si>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</si>
  <si>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</si>
  <si>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</si>
  <si>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</si>
  <si>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</si>
  <si>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</si>
  <si>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</si>
  <si>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</si>
  <si>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</si>
  <si>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</si>
  <si>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</si>
  <si>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</si>
  <si>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</si>
  <si>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</si>
  <si>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</si>
  <si>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</si>
  <si>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</si>
  <si>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</si>
  <si>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</si>
  <si>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</si>
  <si>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</si>
  <si>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</si>
  <si>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</si>
  <si>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</si>
  <si>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</si>
  <si>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</si>
  <si>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</si>
  <si>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</si>
  <si>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</si>
  <si>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</si>
  <si>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</si>
  <si>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</si>
  <si>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</si>
  <si>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</si>
  <si>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</si>
  <si>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</si>
  <si>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</si>
  <si>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</si>
  <si>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</si>
  <si>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</si>
  <si>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</si>
  <si>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</si>
  <si>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</si>
  <si>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</si>
  <si>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</si>
  <si>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</si>
  <si>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</si>
  <si>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</si>
  <si>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</si>
  <si>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</si>
  <si>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</si>
  <si>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</si>
  <si>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</si>
  <si>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</si>
  <si>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</si>
  <si>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</si>
  <si>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</si>
  <si>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</si>
  <si>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</si>
  <si>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</si>
  <si>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</si>
  <si>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</si>
  <si>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</si>
  <si>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</si>
  <si>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</si>
  <si>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</si>
  <si>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</si>
  <si>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</si>
  <si>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</si>
  <si>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</si>
  <si>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</si>
  <si>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</si>
  <si>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</si>
  <si>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</si>
  <si>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</si>
  <si>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</si>
  <si>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</si>
  <si>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</si>
  <si>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</si>
  <si>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</si>
  <si>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</si>
  <si>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</si>
  <si>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</si>
  <si>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</si>
  <si>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</si>
  <si>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</si>
  <si>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</si>
  <si>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</si>
  <si>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</si>
  <si>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</si>
  <si>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</si>
  <si>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</si>
  <si>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</si>
  <si>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</si>
  <si>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</si>
  <si>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</si>
  <si>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</si>
  <si>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</si>
  <si>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</si>
  <si>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</si>
  <si>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</si>
  <si>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</si>
  <si>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</si>
  <si>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</si>
  <si>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</si>
  <si>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</si>
  <si>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</si>
  <si>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</si>
  <si>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</si>
  <si>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</si>
  <si>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</si>
  <si>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</si>
  <si>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</si>
  <si>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</si>
  <si>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</si>
  <si>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</si>
  <si>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</si>
  <si>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</si>
  <si>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</si>
  <si>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</si>
  <si>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</si>
  <si>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</si>
  <si>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</si>
  <si>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</si>
  <si>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</si>
  <si>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</si>
  <si>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</si>
  <si>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</si>
  <si>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</si>
  <si>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</si>
  <si>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</si>
  <si>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</si>
  <si>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</si>
  <si>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</si>
  <si>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</si>
  <si>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</si>
  <si>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</si>
  <si>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</si>
  <si>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</si>
  <si>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</si>
  <si>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</si>
  <si>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</si>
  <si>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</si>
  <si>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</si>
  <si>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</si>
  <si>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</si>
  <si>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</si>
  <si>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</si>
  <si>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</si>
  <si>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</si>
  <si>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</si>
  <si>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</si>
  <si>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</si>
  <si>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</si>
  <si>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</si>
  <si>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</si>
  <si>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</si>
  <si>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</si>
  <si>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</si>
  <si>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</si>
  <si>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</si>
  <si>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</si>
  <si>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</si>
  <si>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</si>
  <si>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</si>
  <si>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</si>
  <si>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</si>
  <si>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</si>
  <si>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</si>
  <si>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</si>
  <si>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</si>
  <si>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</si>
  <si>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</si>
  <si>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</si>
  <si>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</si>
  <si>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</si>
  <si>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</si>
  <si>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</si>
  <si>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</si>
  <si>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</si>
  <si>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</si>
  <si>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</si>
  <si>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</si>
  <si>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</si>
  <si>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</si>
  <si>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</si>
  <si>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</si>
  <si>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</si>
  <si>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</si>
  <si>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</si>
  <si>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</si>
  <si>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</si>
  <si>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</si>
  <si>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</si>
  <si>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</si>
  <si>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</si>
  <si>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</si>
  <si>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</si>
  <si>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</si>
  <si>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</si>
  <si>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</si>
  <si>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</si>
  <si>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</si>
  <si>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</si>
  <si>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</si>
  <si>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</si>
  <si>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</si>
  <si>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</si>
  <si>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</si>
  <si>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</si>
  <si>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</si>
  <si>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</si>
  <si>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</si>
  <si>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</si>
  <si>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</si>
  <si>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</si>
  <si>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</si>
  <si>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</si>
  <si>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</si>
  <si>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</si>
  <si>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</si>
  <si>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</si>
  <si>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</si>
  <si>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</si>
  <si>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</si>
  <si>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</si>
  <si>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</si>
  <si>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</si>
  <si>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</si>
  <si>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</si>
  <si>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</si>
  <si>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</si>
  <si>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</si>
  <si>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</si>
  <si>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</si>
  <si>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</si>
  <si>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</si>
  <si>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</si>
  <si>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</si>
  <si>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</si>
  <si>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</si>
  <si>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</si>
  <si>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</si>
  <si>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</si>
  <si>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</si>
  <si>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</si>
  <si>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</si>
  <si>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</si>
  <si>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</si>
  <si>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</si>
  <si>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</si>
  <si>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</si>
  <si>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</si>
  <si>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</si>
  <si>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</si>
  <si>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</si>
  <si>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</si>
  <si>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</si>
  <si>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</si>
  <si>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</si>
  <si>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</si>
  <si>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</si>
  <si>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</si>
  <si>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</si>
  <si>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</si>
  <si>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</si>
  <si>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</si>
  <si>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</si>
  <si>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</si>
  <si>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</si>
  <si>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</si>
  <si>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</si>
  <si>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</si>
  <si>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</si>
  <si>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</si>
  <si>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</si>
  <si>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</si>
  <si>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</si>
  <si>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</si>
  <si>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</si>
  <si>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</si>
  <si>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</si>
  <si>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</si>
  <si>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</si>
  <si>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</si>
  <si>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</si>
  <si>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</si>
  <si>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</si>
  <si>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</si>
  <si>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</si>
  <si>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</si>
  <si>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</si>
  <si>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</si>
  <si>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</si>
  <si>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</si>
  <si>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</si>
  <si>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</si>
  <si>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</si>
  <si>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</si>
  <si>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</si>
  <si>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</si>
  <si>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</si>
  <si>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</si>
  <si>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</si>
  <si>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</si>
  <si>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</si>
  <si>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</si>
  <si>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</si>
  <si>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</si>
  <si>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</si>
  <si>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</si>
  <si>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</si>
  <si>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</si>
  <si>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</si>
  <si>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</si>
  <si>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</si>
  <si>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</si>
  <si>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</si>
  <si>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</si>
  <si>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</si>
  <si>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</si>
  <si>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</si>
  <si>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</si>
  <si>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</si>
  <si>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</si>
  <si>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</si>
  <si>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</si>
  <si>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</si>
  <si>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</si>
  <si>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</si>
  <si>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</si>
  <si>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</si>
  <si>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</si>
  <si>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</si>
  <si>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</si>
  <si>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</si>
  <si>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</si>
  <si>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</si>
  <si>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</si>
  <si>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</si>
  <si>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</si>
  <si>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</si>
  <si>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</si>
  <si>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</si>
  <si>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</si>
  <si>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</si>
  <si>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</si>
  <si>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</si>
  <si>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</si>
  <si>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</si>
  <si>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</si>
  <si>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</si>
  <si>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</si>
  <si>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</si>
  <si>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</si>
  <si>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</si>
  <si>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</si>
  <si>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</si>
  <si>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</si>
  <si>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</si>
  <si>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</si>
  <si>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</si>
  <si>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</si>
  <si>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</si>
  <si>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</si>
  <si>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</si>
  <si>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</si>
  <si>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</si>
  <si>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</si>
  <si>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</si>
  <si>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</si>
  <si>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</si>
  <si>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</si>
  <si>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</si>
  <si>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</si>
  <si>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</si>
  <si>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</si>
  <si>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</si>
  <si>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</si>
  <si>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</si>
  <si>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</si>
  <si>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</si>
  <si>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</si>
  <si>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</si>
  <si>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</si>
  <si>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</si>
  <si>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</si>
  <si>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</si>
  <si>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</si>
  <si>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</si>
  <si>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</si>
  <si>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</si>
  <si>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</si>
  <si>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</si>
  <si>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</si>
  <si>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</si>
  <si>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</si>
  <si>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</si>
  <si>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</si>
  <si>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</si>
  <si>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</si>
  <si>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</si>
  <si>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</si>
  <si>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</si>
  <si>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</si>
  <si>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</si>
  <si>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</si>
  <si>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</si>
  <si>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</si>
  <si>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</si>
  <si>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</si>
  <si>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</si>
  <si>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</si>
  <si>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</si>
  <si>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</si>
  <si>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</si>
  <si>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</si>
  <si>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</si>
  <si>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</si>
  <si>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</si>
  <si>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</si>
  <si>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</si>
  <si>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</si>
  <si>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</si>
  <si>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</si>
  <si>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</si>
  <si>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</si>
  <si>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</si>
  <si>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</si>
  <si>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</si>
  <si>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</si>
  <si>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</si>
  <si>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</si>
  <si>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</si>
  <si>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</si>
  <si>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</si>
  <si>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</si>
  <si>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</si>
  <si>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</si>
  <si>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</si>
  <si>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</si>
  <si>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</si>
  <si>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</si>
  <si>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</si>
  <si>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</si>
  <si>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</si>
  <si>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</si>
  <si>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</si>
  <si>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</si>
  <si>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</si>
  <si>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</si>
  <si>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</si>
  <si>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</si>
  <si>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</si>
  <si>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</si>
  <si>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</si>
  <si>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</si>
  <si>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</si>
  <si>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</si>
  <si>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</si>
  <si>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</si>
  <si>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</si>
  <si>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</si>
  <si>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</si>
  <si>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</si>
  <si>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</si>
  <si>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</si>
  <si>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</si>
  <si>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</si>
  <si>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</si>
  <si>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</si>
  <si>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</si>
  <si>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</si>
  <si>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</si>
  <si>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</si>
  <si>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</si>
  <si>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</si>
  <si>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</si>
  <si>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</si>
  <si>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</si>
  <si>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</si>
  <si>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</si>
  <si>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</si>
  <si>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</si>
  <si>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</si>
  <si>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</si>
  <si>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</si>
  <si>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</si>
  <si>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</si>
  <si>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</si>
  <si>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</si>
  <si>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</si>
  <si>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</si>
  <si>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</si>
  <si>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</si>
  <si>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</si>
  <si>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</si>
  <si>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</si>
  <si>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</si>
  <si>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</si>
  <si>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</si>
  <si>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</si>
  <si>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</si>
  <si>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</si>
  <si>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</si>
  <si>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</si>
  <si>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</si>
  <si>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</si>
  <si>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</si>
  <si>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</si>
  <si>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</si>
  <si>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</si>
  <si>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</si>
  <si>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</si>
  <si>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</si>
  <si>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</si>
  <si>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</si>
  <si>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</si>
  <si>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</si>
  <si>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</si>
  <si>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</si>
  <si>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</si>
  <si>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</si>
  <si>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</si>
  <si>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</si>
  <si>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</si>
  <si>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</si>
  <si>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</si>
  <si>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</si>
  <si>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</si>
  <si>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</si>
  <si>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</si>
  <si>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</si>
  <si>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</si>
  <si>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</si>
  <si>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</si>
  <si>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</si>
  <si>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</si>
  <si>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</si>
  <si>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</si>
  <si>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</si>
  <si>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</si>
  <si>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</si>
  <si>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</si>
  <si>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</si>
  <si>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</si>
  <si>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</si>
  <si>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</si>
  <si>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</si>
  <si>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</si>
  <si>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</si>
  <si>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</si>
  <si>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</si>
  <si>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</si>
  <si>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</si>
  <si>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</si>
  <si>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</si>
  <si>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</si>
  <si>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</si>
  <si>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</si>
  <si>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</si>
  <si>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</si>
  <si>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</si>
  <si>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</si>
  <si>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</si>
  <si>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</si>
  <si>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</si>
  <si>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</si>
  <si>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</si>
  <si>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</si>
  <si>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</si>
  <si>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</si>
  <si>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</si>
  <si>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</si>
  <si>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</si>
  <si>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</si>
  <si>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</si>
  <si>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</si>
  <si>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</si>
  <si>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</si>
  <si>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</si>
  <si>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</si>
  <si>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</si>
  <si>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</si>
  <si>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</si>
  <si>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</si>
  <si>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</si>
  <si>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</si>
  <si>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</si>
  <si>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</si>
  <si>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</si>
  <si>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</si>
  <si>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</si>
  <si>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</si>
  <si>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</si>
  <si>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</si>
  <si>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</si>
  <si>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</si>
  <si>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</si>
  <si>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</si>
  <si>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</si>
  <si>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</si>
  <si>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</si>
  <si>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</si>
  <si>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</si>
  <si>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</si>
  <si>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</si>
  <si>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</si>
  <si>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</si>
  <si>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</si>
  <si>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</si>
  <si>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</si>
  <si>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</si>
  <si>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</si>
  <si>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</si>
  <si>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</si>
  <si>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</si>
  <si>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</si>
  <si>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</si>
  <si>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</si>
  <si>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</si>
  <si>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</si>
  <si>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</si>
  <si>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</si>
  <si>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</si>
  <si>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</si>
  <si>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</si>
  <si>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</si>
  <si>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</si>
  <si>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</si>
  <si>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</si>
  <si>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</si>
  <si>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</si>
  <si>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</si>
  <si>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</si>
  <si>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</si>
  <si>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</si>
  <si>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</si>
  <si>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</si>
  <si>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</si>
  <si>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</si>
  <si>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</si>
  <si>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</si>
  <si>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</si>
  <si>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</si>
  <si>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</si>
  <si>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</si>
  <si>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</si>
  <si>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</si>
  <si>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</si>
  <si>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</si>
  <si>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</si>
  <si>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</si>
  <si>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</si>
  <si>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</si>
  <si>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</si>
  <si>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</si>
  <si>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</si>
  <si>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</si>
  <si>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</si>
  <si>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</si>
  <si>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</si>
  <si>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</si>
  <si>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</si>
  <si>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</si>
  <si>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</si>
  <si>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</si>
  <si>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</si>
  <si>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</si>
  <si>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</si>
  <si>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</si>
  <si>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</si>
  <si>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</si>
  <si>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</si>
  <si>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</si>
  <si>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</si>
  <si>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</si>
  <si>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</si>
  <si>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</si>
  <si>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</si>
  <si>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</si>
  <si>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</si>
  <si>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</si>
  <si>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</si>
  <si>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</si>
  <si>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</si>
  <si>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</si>
  <si>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</si>
  <si>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</si>
  <si>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</si>
  <si>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</si>
  <si>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</si>
  <si>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</si>
  <si>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</si>
  <si>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</si>
  <si>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</si>
  <si>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</si>
  <si>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</si>
  <si>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</si>
  <si>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</si>
  <si>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</si>
  <si>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</si>
  <si>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</si>
  <si>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</si>
  <si>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</si>
  <si>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</si>
  <si>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</si>
  <si>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</si>
  <si>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</si>
  <si>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</si>
  <si>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</si>
  <si>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</si>
  <si>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</si>
  <si>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</si>
  <si>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</si>
  <si>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</si>
  <si>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</si>
  <si>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</si>
  <si>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</si>
  <si>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</si>
  <si>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</si>
  <si>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</si>
  <si>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</si>
  <si>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</si>
  <si>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</si>
  <si>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</si>
  <si>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</si>
  <si>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</si>
  <si>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</si>
  <si>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</si>
  <si>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</si>
  <si>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</si>
  <si>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</si>
  <si>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</si>
  <si>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</si>
  <si>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</si>
  <si>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</si>
  <si>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</si>
  <si>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</si>
  <si>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</si>
  <si>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</si>
  <si>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</si>
  <si>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</si>
  <si>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</si>
  <si>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</si>
  <si>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</si>
  <si>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</si>
  <si>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</si>
  <si>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</si>
  <si>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</si>
  <si>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</si>
  <si>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</si>
  <si>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</si>
  <si>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</si>
  <si>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</si>
  <si>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</si>
  <si>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</si>
  <si>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</si>
  <si>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</si>
  <si>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</si>
  <si>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</si>
  <si>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</si>
  <si>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</si>
  <si>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</si>
  <si>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</si>
  <si>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</si>
  <si>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</si>
  <si>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</si>
  <si>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</si>
  <si>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</si>
  <si>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</si>
  <si>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</si>
  <si>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</si>
  <si>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</si>
  <si>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</si>
  <si>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</si>
  <si>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</si>
  <si>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</si>
  <si>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</si>
  <si>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</si>
  <si>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</si>
  <si>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</si>
  <si>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</si>
  <si>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</si>
  <si>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</si>
  <si>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</si>
  <si>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</si>
  <si>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</si>
  <si>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</si>
  <si>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</si>
  <si>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</si>
  <si>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</si>
  <si>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</si>
  <si>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</si>
  <si>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</si>
  <si>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</si>
  <si>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</si>
  <si>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</si>
  <si>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</si>
  <si>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</si>
  <si>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</si>
  <si>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</si>
  <si>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</si>
  <si>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</si>
  <si>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</si>
  <si>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</si>
  <si>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</si>
  <si>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</si>
  <si>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</si>
  <si>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</si>
  <si>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</si>
  <si>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</si>
  <si>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</si>
  <si>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</si>
  <si>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</si>
  <si>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</si>
  <si>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</si>
  <si>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</si>
  <si>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</si>
  <si>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</si>
  <si>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</si>
  <si>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</si>
  <si>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</si>
  <si>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</si>
  <si>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</si>
  <si>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</si>
  <si>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</si>
  <si>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</si>
  <si>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</si>
  <si>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</si>
  <si>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</si>
  <si>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</si>
  <si>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</si>
  <si>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</si>
  <si>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</si>
  <si>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</si>
  <si>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</si>
  <si>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</si>
  <si>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</si>
  <si>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</si>
  <si>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</si>
  <si>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</si>
  <si>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</si>
  <si>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</si>
  <si>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</si>
  <si>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</si>
  <si>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</si>
  <si>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</si>
  <si>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</si>
  <si>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</si>
  <si>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</si>
  <si>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</si>
  <si>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</si>
  <si>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</si>
  <si>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</si>
  <si>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</si>
  <si>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</si>
  <si>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</si>
  <si>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</si>
  <si>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</si>
  <si>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</si>
  <si>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</si>
  <si>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</si>
  <si>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</si>
  <si>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</si>
  <si>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</si>
  <si>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</si>
  <si>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</si>
  <si>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</si>
  <si>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</si>
  <si>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</si>
  <si>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</si>
  <si>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</si>
  <si>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</si>
  <si>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</si>
  <si>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</si>
  <si>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</si>
  <si>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</si>
  <si>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</si>
  <si>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</si>
  <si>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</si>
  <si>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</si>
  <si>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</si>
  <si>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</si>
  <si>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</si>
  <si>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</si>
  <si>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</si>
  <si>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</si>
  <si>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</si>
  <si>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</si>
  <si>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</si>
  <si>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</si>
  <si>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</si>
  <si>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</si>
  <si>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</si>
  <si>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</si>
  <si>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</si>
  <si>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</si>
  <si>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</si>
  <si>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</si>
  <si>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</si>
  <si>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</si>
  <si>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</si>
  <si>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</si>
  <si>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</si>
  <si>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</si>
  <si>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</si>
  <si>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</si>
  <si>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</si>
  <si>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</si>
  <si>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</si>
  <si>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</si>
  <si>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</si>
  <si>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</si>
  <si>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</si>
  <si>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</si>
  <si>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</si>
  <si>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</si>
  <si>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</si>
  <si>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</si>
  <si>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</si>
  <si>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</si>
  <si>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</si>
  <si>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</si>
  <si>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</si>
  <si>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</si>
  <si>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</si>
  <si>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</si>
  <si>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</si>
  <si>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</si>
  <si>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</si>
  <si>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</si>
  <si>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</si>
  <si>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</si>
  <si>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</si>
  <si>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</si>
  <si>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</si>
  <si>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</si>
  <si>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</si>
  <si>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</si>
  <si>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</si>
  <si>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</si>
  <si>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</si>
  <si>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</si>
  <si>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</si>
  <si>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</si>
  <si>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</si>
  <si>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</si>
  <si>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</si>
  <si>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</si>
  <si>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</si>
  <si>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</si>
  <si>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</si>
  <si>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</si>
  <si>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</si>
  <si>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</si>
  <si>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</si>
  <si>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</si>
  <si>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</si>
  <si>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</si>
  <si>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</si>
  <si>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</si>
  <si>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</si>
  <si>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</si>
  <si>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</si>
  <si>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</si>
  <si>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</si>
  <si>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</si>
  <si>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</si>
  <si>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</si>
  <si>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</si>
  <si>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</si>
  <si>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</si>
  <si>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</si>
  <si>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</si>
  <si>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</si>
  <si>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</si>
  <si>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</si>
  <si>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</si>
  <si>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</si>
  <si>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</si>
  <si>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</si>
  <si>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</si>
  <si>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</si>
  <si>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</si>
  <si>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</si>
  <si>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</si>
  <si>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</si>
  <si>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</si>
  <si>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</si>
  <si>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</si>
  <si>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</si>
  <si>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</si>
  <si>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</si>
  <si>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</si>
  <si>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</si>
  <si>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</si>
  <si>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</si>
  <si>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</si>
  <si>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</si>
  <si>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</si>
  <si>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</si>
  <si>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</si>
  <si>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</si>
  <si>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</si>
  <si>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</si>
  <si>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</si>
  <si>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</si>
  <si>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</si>
  <si>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</si>
  <si>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</si>
  <si>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</si>
  <si>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</si>
  <si>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</si>
  <si>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</si>
  <si>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</si>
  <si>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</si>
  <si>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</si>
  <si>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</si>
  <si>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</si>
  <si>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</si>
  <si>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</si>
  <si>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</si>
  <si>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</si>
  <si>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</si>
  <si>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</si>
  <si>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</si>
  <si>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</si>
  <si>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</si>
  <si>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</si>
  <si>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</si>
  <si>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</si>
  <si>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</si>
  <si>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</si>
  <si>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</si>
  <si>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</si>
  <si>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</si>
  <si>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</si>
  <si>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</si>
  <si>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</si>
  <si>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</si>
  <si>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</si>
  <si>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</si>
  <si>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</si>
  <si>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</si>
  <si>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</si>
  <si>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</si>
  <si>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</si>
  <si>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</si>
  <si>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</si>
  <si>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</si>
  <si>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</si>
  <si>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</si>
  <si>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</si>
  <si>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</si>
  <si>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</si>
  <si>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</si>
  <si>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</si>
  <si>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</si>
  <si>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</si>
  <si>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</si>
  <si>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</si>
  <si>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</si>
  <si>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</si>
  <si>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</si>
  <si>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</si>
  <si>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</si>
  <si>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</si>
  <si>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</si>
  <si>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</si>
  <si>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</si>
  <si>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</si>
  <si>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</si>
  <si>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</si>
  <si>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</si>
  <si>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</si>
  <si>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</si>
  <si>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</si>
  <si>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</si>
  <si>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</si>
  <si>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</si>
  <si>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</si>
  <si>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</si>
  <si>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</si>
  <si>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</si>
  <si>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</si>
  <si>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</si>
  <si>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</si>
  <si>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</si>
  <si>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</si>
  <si>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</si>
  <si>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</si>
  <si>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</si>
  <si>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</si>
  <si>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</si>
  <si>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</si>
  <si>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</si>
  <si>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</si>
  <si>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</si>
  <si>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</si>
  <si>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</si>
  <si>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</si>
  <si>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</si>
  <si>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</si>
  <si>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</si>
  <si>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</si>
  <si>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</si>
  <si>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</si>
  <si>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</si>
  <si>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</si>
  <si>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</si>
  <si>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</si>
  <si>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</si>
  <si>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</si>
  <si>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</si>
  <si>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</si>
  <si>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</si>
  <si>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</si>
  <si>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</si>
  <si>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</si>
  <si>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</si>
  <si>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</si>
  <si>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</si>
  <si>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</si>
  <si>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</si>
  <si>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</si>
  <si>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</si>
  <si>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</si>
  <si>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</si>
  <si>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</si>
  <si>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</si>
  <si>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</si>
  <si>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</si>
  <si>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</si>
  <si>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</si>
  <si>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</si>
  <si>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</si>
  <si>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</si>
  <si>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</si>
  <si>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</si>
  <si>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</si>
  <si>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</si>
  <si>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</si>
  <si>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</si>
  <si>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</si>
  <si>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</si>
  <si>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</si>
  <si>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</si>
  <si>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</si>
  <si>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</si>
  <si>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</si>
  <si>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</si>
  <si>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</si>
  <si>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</si>
  <si>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</si>
  <si>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</si>
  <si>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</si>
  <si>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</si>
  <si>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</si>
  <si>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</si>
  <si>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</si>
  <si>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</si>
  <si>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</si>
  <si>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</si>
  <si>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</si>
  <si>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</si>
  <si>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</si>
  <si>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</si>
  <si>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</si>
  <si>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</si>
  <si>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</si>
  <si>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</si>
  <si>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</si>
  <si>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</si>
  <si>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</si>
  <si>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</si>
  <si>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</si>
  <si>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</si>
  <si>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</si>
  <si>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</si>
  <si>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</si>
  <si>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</si>
  <si>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</si>
  <si>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</si>
  <si>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</si>
  <si>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</si>
  <si>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</si>
  <si>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</si>
  <si>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</si>
  <si>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</si>
  <si>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</si>
  <si>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</si>
  <si>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</si>
  <si>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</si>
  <si>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</si>
  <si>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</si>
  <si>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</si>
  <si>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</si>
  <si>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</si>
  <si>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</si>
  <si>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</si>
  <si>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</si>
  <si>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</si>
  <si>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</si>
  <si>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</si>
  <si>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</si>
  <si>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</si>
  <si>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</si>
  <si>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</si>
  <si>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</si>
  <si>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</si>
  <si>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</si>
  <si>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</si>
  <si>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</si>
  <si>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</si>
  <si>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</si>
  <si>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</si>
  <si>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</si>
  <si>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</si>
  <si>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</si>
  <si>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</si>
  <si>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</si>
  <si>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</si>
  <si>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</si>
  <si>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</si>
  <si>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</si>
  <si>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</si>
  <si>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</si>
  <si>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</si>
  <si>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</si>
  <si>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</si>
  <si>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</si>
  <si>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</si>
  <si>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</si>
  <si>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</si>
  <si>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</si>
  <si>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</si>
  <si>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</si>
  <si>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</si>
  <si>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</si>
  <si>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</si>
  <si>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</si>
  <si>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</si>
  <si>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</si>
  <si>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</si>
  <si>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</si>
  <si>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</si>
  <si>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</si>
  <si>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</si>
  <si>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</si>
  <si>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</si>
  <si>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</si>
  <si>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</si>
  <si>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</si>
  <si>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</si>
  <si>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</si>
  <si>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</si>
  <si>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</si>
  <si>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</si>
  <si>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</si>
  <si>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</si>
  <si>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</si>
  <si>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</si>
  <si>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</si>
  <si>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</si>
  <si>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</si>
  <si>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</si>
  <si>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</si>
  <si>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</si>
  <si>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</si>
  <si>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</si>
  <si>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</si>
  <si>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</si>
  <si>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</si>
  <si>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</si>
  <si>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</si>
  <si>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</si>
  <si>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</si>
  <si>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</si>
  <si>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</si>
  <si>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</si>
  <si>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</si>
  <si>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</si>
  <si>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</si>
  <si>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</si>
  <si>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</si>
  <si>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</si>
  <si>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</si>
  <si>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</si>
  <si>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</si>
  <si>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</si>
  <si>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</si>
  <si>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</si>
  <si>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</si>
  <si>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</si>
  <si>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</si>
  <si>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</si>
  <si>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</si>
  <si>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</si>
  <si>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</si>
  <si>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</si>
  <si>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</si>
  <si>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</si>
  <si>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</si>
  <si>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</si>
  <si>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</si>
  <si>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</si>
  <si>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</si>
  <si>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</si>
  <si>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</si>
  <si>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</si>
  <si>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</si>
  <si>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</si>
  <si>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</si>
  <si>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</si>
  <si>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</si>
  <si>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</si>
  <si>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</si>
  <si>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</si>
  <si>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</si>
  <si>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</si>
  <si>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</si>
  <si>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</si>
  <si>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</si>
  <si>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</si>
  <si>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</si>
  <si>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</si>
  <si>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</si>
  <si>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</si>
  <si>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</si>
  <si>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</si>
  <si>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</si>
  <si>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</si>
  <si>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</si>
  <si>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</si>
  <si>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</si>
  <si>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</si>
  <si>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</si>
  <si>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</si>
  <si>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</si>
  <si>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</si>
  <si>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</si>
  <si>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</si>
  <si>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</si>
  <si>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</si>
  <si>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</si>
  <si>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</si>
  <si>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</si>
  <si>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</si>
  <si>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</si>
  <si>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</si>
  <si>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</si>
  <si>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</si>
  <si>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</si>
  <si>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</si>
  <si>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</si>
  <si>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</si>
  <si>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</si>
  <si>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</si>
  <si>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</si>
  <si>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</si>
  <si>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</si>
  <si>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</si>
  <si>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</si>
  <si>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</si>
  <si>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</si>
  <si>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</si>
  <si>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</si>
  <si>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</si>
  <si>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</si>
  <si>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</si>
  <si>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</si>
  <si>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</si>
  <si>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</si>
  <si>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</si>
  <si>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</si>
  <si>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</si>
  <si>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</si>
  <si>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</si>
  <si>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</si>
  <si>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</si>
  <si>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</si>
  <si>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</si>
  <si>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</si>
  <si>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</si>
  <si>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</si>
  <si>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</si>
  <si>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</si>
  <si>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</si>
  <si>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</si>
  <si>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</si>
  <si>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</si>
  <si>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</si>
  <si>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</si>
  <si>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</si>
  <si>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</si>
  <si>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</si>
  <si>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</si>
  <si>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</si>
  <si>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</si>
  <si>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</si>
  <si>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</si>
  <si>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</si>
  <si>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</si>
  <si>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</si>
  <si>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</si>
  <si>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</si>
  <si>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</si>
  <si>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</si>
  <si>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</si>
  <si>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</si>
  <si>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</si>
  <si>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</si>
  <si>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</si>
  <si>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</si>
  <si>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</si>
  <si>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</si>
  <si>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</si>
  <si>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</si>
  <si>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</si>
  <si>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</si>
  <si>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</si>
  <si>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</si>
  <si>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</si>
  <si>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</si>
  <si>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</si>
  <si>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</si>
  <si>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</si>
  <si>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</si>
  <si>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</si>
  <si>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</si>
  <si>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</si>
  <si>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</si>
  <si>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</si>
  <si>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</si>
  <si>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</si>
  <si>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</si>
  <si>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</si>
  <si>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</si>
  <si>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</si>
  <si>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</si>
  <si>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</si>
  <si>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</si>
  <si>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</si>
  <si>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</si>
  <si>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</si>
  <si>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</si>
  <si>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</si>
  <si>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</si>
  <si>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</si>
  <si>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</si>
  <si>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</si>
  <si>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</si>
  <si>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</si>
  <si>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</si>
  <si>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</si>
  <si>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</si>
  <si>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</si>
  <si>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</si>
  <si>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</si>
  <si>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</si>
  <si>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</si>
  <si>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</si>
  <si>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</si>
  <si>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</si>
  <si>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</si>
  <si>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</si>
  <si>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</si>
  <si>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</si>
  <si>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</si>
  <si>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</si>
  <si>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</si>
  <si>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</si>
  <si>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</si>
  <si>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</si>
  <si>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</si>
  <si>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</si>
  <si>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</si>
  <si>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</si>
  <si>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</si>
  <si>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</si>
  <si>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</si>
  <si>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</si>
  <si>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</si>
  <si>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</si>
  <si>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</si>
  <si>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</si>
  <si>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</si>
  <si>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</si>
  <si>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</si>
  <si>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</si>
  <si>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</si>
  <si>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</si>
  <si>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</si>
  <si>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</si>
  <si>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</si>
  <si>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</si>
  <si>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</si>
  <si>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</si>
  <si>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</si>
  <si>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</si>
  <si>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</si>
  <si>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</si>
  <si>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</si>
  <si>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</si>
  <si>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</si>
  <si>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</si>
  <si>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</si>
  <si>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</si>
  <si>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</si>
  <si>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</si>
  <si>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</si>
  <si>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</si>
  <si>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</si>
  <si>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</si>
  <si>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</si>
  <si>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</si>
  <si>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</si>
  <si>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</si>
  <si>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</si>
  <si>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</si>
  <si>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</si>
  <si>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</si>
  <si>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</si>
  <si>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</si>
  <si>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</si>
  <si>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</si>
  <si>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</si>
  <si>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</si>
  <si>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</si>
  <si>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</si>
  <si>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</si>
  <si>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</si>
  <si>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</si>
  <si>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</si>
  <si>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</si>
  <si>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</si>
  <si>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</si>
  <si>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</si>
  <si>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</si>
  <si>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</si>
  <si>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</si>
  <si>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</si>
  <si>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</si>
  <si>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</si>
  <si>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</si>
  <si>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</si>
  <si>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</si>
  <si>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</si>
  <si>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</si>
  <si>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</si>
  <si>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</si>
  <si>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</si>
  <si>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</si>
  <si>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</si>
  <si>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</si>
  <si>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</si>
  <si>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</si>
  <si>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</si>
  <si>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</si>
  <si>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</si>
  <si>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</si>
  <si>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</si>
  <si>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</si>
  <si>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</si>
  <si>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</si>
  <si>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</si>
  <si>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</si>
  <si>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</si>
  <si>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</si>
  <si>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</si>
  <si>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</si>
  <si>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</si>
  <si>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</si>
  <si>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</si>
  <si>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</si>
  <si>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</si>
  <si>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</si>
  <si>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</si>
  <si>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</si>
  <si>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</si>
  <si>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</si>
  <si>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</si>
  <si>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</si>
  <si>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</si>
  <si>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</si>
  <si>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</si>
  <si>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</si>
  <si>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</si>
  <si>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</si>
  <si>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</si>
  <si>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</si>
  <si>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</si>
  <si>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</si>
  <si>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</si>
  <si>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</si>
  <si>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</si>
  <si>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</si>
  <si>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</si>
  <si>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</si>
  <si>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</si>
  <si>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</si>
  <si>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</si>
  <si>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</si>
  <si>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</si>
  <si>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</si>
  <si>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</si>
  <si>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</si>
  <si>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</si>
  <si>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</si>
  <si>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</si>
  <si>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</si>
  <si>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</si>
  <si>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</si>
  <si>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</si>
  <si>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</si>
  <si>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</si>
  <si>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</si>
  <si>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</si>
  <si>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</si>
  <si>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</si>
  <si>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</si>
  <si>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</si>
  <si>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</si>
  <si>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</si>
  <si>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</si>
  <si>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</si>
  <si>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</si>
  <si>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</si>
  <si>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</si>
  <si>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</si>
  <si>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</si>
  <si>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</si>
  <si>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</si>
  <si>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</si>
  <si>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</si>
  <si>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</si>
  <si>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</si>
  <si>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</si>
  <si>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</si>
  <si>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</si>
  <si>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</si>
  <si>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</si>
  <si>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</si>
  <si>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</si>
  <si>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</si>
  <si>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</si>
  <si>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</si>
  <si>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</si>
  <si>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</si>
  <si>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</si>
  <si>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</si>
  <si>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</si>
  <si>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</si>
  <si>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</si>
  <si>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</si>
  <si>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</si>
  <si>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</si>
  <si>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</si>
  <si>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</si>
  <si>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</si>
  <si>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</si>
  <si>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</si>
  <si>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</si>
  <si>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</si>
  <si>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</si>
  <si>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</si>
  <si>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</si>
  <si>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</si>
  <si>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</si>
  <si>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</si>
  <si>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</si>
  <si>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</si>
  <si>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</si>
  <si>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</si>
  <si>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</si>
  <si>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</si>
  <si>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</si>
  <si>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</si>
  <si>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</si>
  <si>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</si>
  <si>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</si>
  <si>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</si>
  <si>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</si>
  <si>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</si>
  <si>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</si>
  <si>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</si>
  <si>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</si>
  <si>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</si>
  <si>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</si>
  <si>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</si>
  <si>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</si>
  <si>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</si>
  <si>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</si>
  <si>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</si>
  <si>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</si>
  <si>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</si>
  <si>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</si>
  <si>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</si>
  <si>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</si>
  <si>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</si>
  <si>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</si>
  <si>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</si>
  <si>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</si>
  <si>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</si>
  <si>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</si>
  <si>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</si>
  <si>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</si>
  <si>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</si>
  <si>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</si>
  <si>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</si>
  <si>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</si>
  <si>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</si>
  <si>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</si>
  <si>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</si>
  <si>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</si>
  <si>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</si>
  <si>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</si>
  <si>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</si>
  <si>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</si>
  <si>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</si>
  <si>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</si>
  <si>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</si>
  <si>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</si>
  <si>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</si>
  <si>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</si>
  <si>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</si>
  <si>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</si>
  <si>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</si>
  <si>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</si>
  <si>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</si>
  <si>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</si>
  <si>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</si>
  <si>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</si>
  <si>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</si>
  <si>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</si>
  <si>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</si>
  <si>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</si>
  <si>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</si>
  <si>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</si>
  <si>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</si>
  <si>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</si>
  <si>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</si>
  <si>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</si>
  <si>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</si>
  <si>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</si>
  <si>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</si>
  <si>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</si>
  <si>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</si>
  <si>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</si>
  <si>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</si>
  <si>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</si>
  <si>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</si>
  <si>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</si>
  <si>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</si>
  <si>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</si>
  <si>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</si>
  <si>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</si>
  <si>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</si>
  <si>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</si>
  <si>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</si>
  <si>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</si>
  <si>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</si>
  <si>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</si>
  <si>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</si>
  <si>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</si>
  <si>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</si>
  <si>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</si>
  <si>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</si>
  <si>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</si>
  <si>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</si>
  <si>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</si>
  <si>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</si>
  <si>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</si>
  <si>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</si>
  <si>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</si>
  <si>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</si>
  <si>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</si>
  <si>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</si>
  <si>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</si>
  <si>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</si>
  <si>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</si>
  <si>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</si>
  <si>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</si>
  <si>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</si>
  <si>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</si>
  <si>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</si>
  <si>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</si>
  <si>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</si>
  <si>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</si>
  <si>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</si>
  <si>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</si>
  <si>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</si>
  <si>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</si>
  <si>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</si>
  <si>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</si>
  <si>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</si>
  <si>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</si>
  <si>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</si>
  <si>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</si>
  <si>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</si>
  <si>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</si>
  <si>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</si>
  <si>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</si>
  <si>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</si>
  <si>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</si>
  <si>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</si>
  <si>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</si>
  <si>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</si>
  <si>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</si>
  <si>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</si>
  <si>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</si>
  <si>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</si>
  <si>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</si>
  <si>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</si>
  <si>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</si>
  <si>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</si>
  <si>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</si>
  <si>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</si>
  <si>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</si>
  <si>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</si>
  <si>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</si>
  <si>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</si>
  <si>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</si>
  <si>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</si>
  <si>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</si>
  <si>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</si>
  <si>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</si>
  <si>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</si>
  <si>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</si>
  <si>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</si>
  <si>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</si>
  <si>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</si>
  <si>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</si>
  <si>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</si>
  <si>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</si>
  <si>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</si>
  <si>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</si>
  <si>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</si>
  <si>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</si>
  <si>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</si>
  <si>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</si>
  <si>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</si>
  <si>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</si>
  <si>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</si>
  <si>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</si>
  <si>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</si>
  <si>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</si>
  <si>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</si>
  <si>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</si>
  <si>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</si>
  <si>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</si>
  <si>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</si>
  <si>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</si>
  <si>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</si>
  <si>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</si>
  <si>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</si>
  <si>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</si>
  <si>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</si>
  <si>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</si>
  <si>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</si>
  <si>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</si>
  <si>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</si>
  <si>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</si>
  <si>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</si>
  <si>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</si>
  <si>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</si>
  <si>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</si>
  <si>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</si>
  <si>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</si>
  <si>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</si>
  <si>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</si>
  <si>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</si>
  <si>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</si>
  <si>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</si>
  <si>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</si>
  <si>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</si>
  <si>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</si>
  <si>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</si>
  <si>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</si>
  <si>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</si>
  <si>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</si>
  <si>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</si>
  <si>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</si>
  <si>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</si>
  <si>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</si>
  <si>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</si>
  <si>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</si>
  <si>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</si>
  <si>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</si>
  <si>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</si>
  <si>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</si>
  <si>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</si>
  <si>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</si>
  <si>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</si>
  <si>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</si>
  <si>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</si>
  <si>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</si>
  <si>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</si>
  <si>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</si>
  <si>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</si>
  <si>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</si>
  <si>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</si>
  <si>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</si>
  <si>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</si>
  <si>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</si>
  <si>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</si>
  <si>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</si>
  <si>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</si>
  <si>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</si>
  <si>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</si>
  <si>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</si>
  <si>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</si>
  <si>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</si>
  <si>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</si>
  <si>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</si>
  <si>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</si>
  <si>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</si>
  <si>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</si>
  <si>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</si>
  <si>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</si>
  <si>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</si>
  <si>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</si>
  <si>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</si>
  <si>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</si>
  <si>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</si>
  <si>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</si>
  <si>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</si>
  <si>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</si>
  <si>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</si>
  <si>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</si>
  <si>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</si>
  <si>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</si>
  <si>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</si>
  <si>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</si>
  <si>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</si>
  <si>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</si>
  <si>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</si>
  <si>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</si>
  <si>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</si>
  <si>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</si>
  <si>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</si>
  <si>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</si>
  <si>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</si>
  <si>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</si>
  <si>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</si>
  <si>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</si>
  <si>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</si>
  <si>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</si>
  <si>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</si>
  <si>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</si>
  <si>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</si>
  <si>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</si>
  <si>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</si>
  <si>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</si>
  <si>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</si>
  <si>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</si>
  <si>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</si>
  <si>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</si>
  <si>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</si>
  <si>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</si>
  <si>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</si>
  <si>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</si>
  <si>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</si>
  <si>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</si>
  <si>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</si>
  <si>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</si>
  <si>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</si>
  <si>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</si>
  <si>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</si>
  <si>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</si>
  <si>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</si>
  <si>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</si>
  <si>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</si>
  <si>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</si>
  <si>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</si>
  <si>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</si>
  <si>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</si>
  <si>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</si>
  <si>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</si>
  <si>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</si>
  <si>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</si>
  <si>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</si>
  <si>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</si>
  <si>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</si>
  <si>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</si>
  <si>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</si>
  <si>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</si>
  <si>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</si>
  <si>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</si>
  <si>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</si>
  <si>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</si>
  <si>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</si>
  <si>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</si>
  <si>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</si>
  <si>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</si>
  <si>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</si>
  <si>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</si>
  <si>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</si>
  <si>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</si>
  <si>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</si>
  <si>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</si>
  <si>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</si>
  <si>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</si>
  <si>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</si>
  <si>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</si>
  <si>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</si>
  <si>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</si>
  <si>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</si>
  <si>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</si>
  <si>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</si>
  <si>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</si>
  <si>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</si>
  <si>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</si>
  <si>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</si>
  <si>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</si>
  <si>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</si>
  <si>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</si>
  <si>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</si>
  <si>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</si>
  <si>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</si>
  <si>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</si>
  <si>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</si>
  <si>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</si>
  <si>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</si>
  <si>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</si>
  <si>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</si>
  <si>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</si>
  <si>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</si>
  <si>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</si>
  <si>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</si>
  <si>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</si>
  <si>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</si>
  <si>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</si>
  <si>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</si>
  <si>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</si>
  <si>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</si>
  <si>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</si>
  <si>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</si>
  <si>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</si>
  <si>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</si>
  <si>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</si>
  <si>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</si>
  <si>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</si>
  <si>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</si>
  <si>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</si>
  <si>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</si>
  <si>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</si>
  <si>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</si>
  <si>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</si>
  <si>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</si>
  <si>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</si>
  <si>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</si>
  <si>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</si>
  <si>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</si>
  <si>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</si>
  <si>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</si>
  <si>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</si>
  <si>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</si>
  <si>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</si>
  <si>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</si>
  <si>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</si>
  <si>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</si>
  <si>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</si>
  <si>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</si>
  <si>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</si>
  <si>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</si>
  <si>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</si>
  <si>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</si>
  <si>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</si>
  <si>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</si>
  <si>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</si>
  <si>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</si>
  <si>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</si>
  <si>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</si>
  <si>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</si>
  <si>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</si>
  <si>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</si>
  <si>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</si>
  <si>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</si>
  <si>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</si>
  <si>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</si>
  <si>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</si>
  <si>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</si>
  <si>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</si>
  <si>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</si>
  <si>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</si>
  <si>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</si>
  <si>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</si>
  <si>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</si>
  <si>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</si>
  <si>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</si>
  <si>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</si>
  <si>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</si>
  <si>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</si>
  <si>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</si>
  <si>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</si>
  <si>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</si>
  <si>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</si>
  <si>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</si>
  <si>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</si>
  <si>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</si>
  <si>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</si>
  <si>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</si>
  <si>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</si>
  <si>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</si>
  <si>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</si>
  <si>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</si>
  <si>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</si>
  <si>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</si>
  <si>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</si>
  <si>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</si>
  <si>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</si>
  <si>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</si>
  <si>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</si>
  <si>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</si>
  <si>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</si>
  <si>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</si>
  <si>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</si>
  <si>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</si>
  <si>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</si>
  <si>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</si>
  <si>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</si>
  <si>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</si>
  <si>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</si>
  <si>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</si>
  <si>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</si>
  <si>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</si>
  <si>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</si>
  <si>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</si>
  <si>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</si>
  <si>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</si>
  <si>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</si>
  <si>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</si>
  <si>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</si>
  <si>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</si>
  <si>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</si>
  <si>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</si>
  <si>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</si>
  <si>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</si>
  <si>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</si>
  <si>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</si>
  <si>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</si>
  <si>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</si>
  <si>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</si>
  <si>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</si>
  <si>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</si>
  <si>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</si>
  <si>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</si>
  <si>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</si>
  <si>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</si>
  <si>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</si>
  <si>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</si>
  <si>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</si>
  <si>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</si>
  <si>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</si>
  <si>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</si>
  <si>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</si>
  <si>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</si>
  <si>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</si>
  <si>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</si>
  <si>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</si>
  <si>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</si>
  <si>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</si>
  <si>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</si>
  <si>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</si>
  <si>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</si>
  <si>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</si>
  <si>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</si>
  <si>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</si>
  <si>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</si>
  <si>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</si>
  <si>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</si>
  <si>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</si>
  <si>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</si>
  <si>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</si>
  <si>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</si>
  <si>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</si>
  <si>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</si>
  <si>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</si>
  <si>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</si>
  <si>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</si>
  <si>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</si>
  <si>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</si>
  <si>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</si>
  <si>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</si>
  <si>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</si>
  <si>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</si>
  <si>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</si>
  <si>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</si>
  <si>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</si>
  <si>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</si>
  <si>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</si>
  <si>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</si>
  <si>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</si>
  <si>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</si>
  <si>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</si>
  <si>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</si>
  <si>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</si>
  <si>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</si>
  <si>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</si>
  <si>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</si>
  <si>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</si>
  <si>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</si>
  <si>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</si>
  <si>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</si>
  <si>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</si>
  <si>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</si>
  <si>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</si>
  <si>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</si>
  <si>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</si>
  <si>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</si>
  <si>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</si>
  <si>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</si>
  <si>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</si>
  <si>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</si>
  <si>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</si>
  <si>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</si>
  <si>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</si>
  <si>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</si>
  <si>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</si>
  <si>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</si>
  <si>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</si>
  <si>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</si>
  <si>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</si>
  <si>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</si>
  <si>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</si>
  <si>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</si>
  <si>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</si>
  <si>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</si>
  <si>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</si>
  <si>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</si>
  <si>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</si>
  <si>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</si>
  <si>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</si>
  <si>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</si>
  <si>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</si>
  <si>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</si>
  <si>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</si>
  <si>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</si>
  <si>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</si>
  <si>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</si>
  <si>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</si>
  <si>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</si>
  <si>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</si>
  <si>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</si>
  <si>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</si>
  <si>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</si>
  <si>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</si>
  <si>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</si>
  <si>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</si>
  <si>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</si>
  <si>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</si>
  <si>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</si>
  <si>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</si>
  <si>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</si>
  <si>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</si>
  <si>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</si>
  <si>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</si>
  <si>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</si>
  <si>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</si>
  <si>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</si>
  <si>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</si>
  <si>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</si>
  <si>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</si>
  <si>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</si>
  <si>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</si>
  <si>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</si>
  <si>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</si>
  <si>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</si>
  <si>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</si>
  <si>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</si>
  <si>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</si>
  <si>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</si>
  <si>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</si>
  <si>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</si>
  <si>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</si>
  <si>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</si>
  <si>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</si>
  <si>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</si>
  <si>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</si>
  <si>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</si>
  <si>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</si>
  <si>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</si>
  <si>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</si>
  <si>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</si>
  <si>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</si>
  <si>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</si>
  <si>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</si>
  <si>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</si>
  <si>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</si>
  <si>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</si>
  <si>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</si>
  <si>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</si>
  <si>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</si>
  <si>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</si>
  <si>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</si>
  <si>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</si>
  <si>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</si>
  <si>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</si>
  <si>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</si>
  <si>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</si>
  <si>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</si>
  <si>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</si>
  <si>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</si>
  <si>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</si>
  <si>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</si>
  <si>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</si>
  <si>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</si>
  <si>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</si>
  <si>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</si>
  <si>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</si>
  <si>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</si>
  <si>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</si>
  <si>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</si>
  <si>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</si>
  <si>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</si>
  <si>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</si>
  <si>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</si>
  <si>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</si>
  <si>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</si>
  <si>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</si>
  <si>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</si>
  <si>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</si>
  <si>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</si>
  <si>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</si>
  <si>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</si>
  <si>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</si>
  <si>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</si>
  <si>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</si>
  <si>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</si>
  <si>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</si>
  <si>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</si>
  <si>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</si>
  <si>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</si>
  <si>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</si>
  <si>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</si>
  <si>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</si>
  <si>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</si>
  <si>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</si>
  <si>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</si>
  <si>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</si>
  <si>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</si>
  <si>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</si>
  <si>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</si>
  <si>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</si>
  <si>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</si>
  <si>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</si>
  <si>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</si>
  <si>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</si>
  <si>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</si>
  <si>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</si>
  <si>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</si>
  <si>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</si>
  <si>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</si>
  <si>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</si>
  <si>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</si>
  <si>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</si>
  <si>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</si>
  <si>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</si>
  <si>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</si>
  <si>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</si>
  <si>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</si>
  <si>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</si>
  <si>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</si>
  <si>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</si>
  <si>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</si>
  <si>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</si>
  <si>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</si>
  <si>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</si>
  <si>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</si>
  <si>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</si>
  <si>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</si>
  <si>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</si>
  <si>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</si>
  <si>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</si>
  <si>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</si>
  <si>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</si>
  <si>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</si>
  <si>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</si>
  <si>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</si>
  <si>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</si>
  <si>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</si>
  <si>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</si>
  <si>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</si>
  <si>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</si>
  <si>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</si>
  <si>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</si>
  <si>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</si>
  <si>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</si>
  <si>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</si>
  <si>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</si>
  <si>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</si>
  <si>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</si>
  <si>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</si>
  <si>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</si>
  <si>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</si>
  <si>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</si>
  <si>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</si>
  <si>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</si>
  <si>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</si>
  <si>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</si>
  <si>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</si>
  <si>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</si>
  <si>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</si>
  <si>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</si>
  <si>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</si>
  <si>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</si>
  <si>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</si>
  <si>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</si>
  <si>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</si>
  <si>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</si>
  <si>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</si>
  <si>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</si>
  <si>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</si>
  <si>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</si>
  <si>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</si>
  <si>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</si>
  <si>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</si>
  <si>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</si>
  <si>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</si>
  <si>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</si>
  <si>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</si>
  <si>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</si>
  <si>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</si>
  <si>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</si>
  <si>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</si>
  <si>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</si>
  <si>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</si>
  <si>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</si>
  <si>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</si>
  <si>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</si>
  <si>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</si>
  <si>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</si>
  <si>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</si>
  <si>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</si>
  <si>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</si>
  <si>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</si>
  <si>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</si>
  <si>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</si>
  <si>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</si>
  <si>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</si>
  <si>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</si>
  <si>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</si>
  <si>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</si>
  <si>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</si>
  <si>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</si>
  <si>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</si>
  <si>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</si>
  <si>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</si>
  <si>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</si>
  <si>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</si>
  <si>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</si>
  <si>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</si>
  <si>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</si>
  <si>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</si>
  <si>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</si>
  <si>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</si>
  <si>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</si>
  <si>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</si>
  <si>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</si>
  <si>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</si>
  <si>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</si>
  <si>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</si>
  <si>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</si>
  <si>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</si>
  <si>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</si>
  <si>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</si>
  <si>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</si>
  <si>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</si>
  <si>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</si>
  <si>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</si>
  <si>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</si>
  <si>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</si>
  <si>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</si>
  <si>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</si>
  <si>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</si>
  <si>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</si>
  <si>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</si>
  <si>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</si>
  <si>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</si>
  <si>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</si>
  <si>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</si>
  <si>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</si>
  <si>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</si>
  <si>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</si>
  <si>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</si>
  <si>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</si>
  <si>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</si>
  <si>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</si>
  <si>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</si>
  <si>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</si>
  <si>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</si>
  <si>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</si>
  <si>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</si>
  <si>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</si>
  <si>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</si>
  <si>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</si>
  <si>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</si>
  <si>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</si>
  <si>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</si>
  <si>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</si>
  <si>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</si>
  <si>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</si>
  <si>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</si>
  <si>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</si>
  <si>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</si>
  <si>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</si>
  <si>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</si>
  <si>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</si>
  <si>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</si>
  <si>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</si>
  <si>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</si>
  <si>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</si>
  <si>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</si>
  <si>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</si>
  <si>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</si>
  <si>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</si>
  <si>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</si>
  <si>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</si>
  <si>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</si>
  <si>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</si>
  <si>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</si>
  <si>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</si>
  <si>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</si>
  <si>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</si>
  <si>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</si>
  <si>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</si>
  <si>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</si>
  <si>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</si>
  <si>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</si>
  <si>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</si>
  <si>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</si>
  <si>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</si>
  <si>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</si>
  <si>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</si>
  <si>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</si>
  <si>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</si>
  <si>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</si>
  <si>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</si>
  <si>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</si>
  <si>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</si>
  <si>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</si>
  <si>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</si>
  <si>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</si>
  <si>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</si>
  <si>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</si>
  <si>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</si>
  <si>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</si>
  <si>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</si>
  <si>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</si>
  <si>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</si>
  <si>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</si>
  <si>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</si>
  <si>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</si>
  <si>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</si>
  <si>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</si>
  <si>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</si>
  <si>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</si>
  <si>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</si>
  <si>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</si>
  <si>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</si>
  <si>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</si>
  <si>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</si>
  <si>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</si>
  <si>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</si>
  <si>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</si>
  <si>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</si>
  <si>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</si>
  <si>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</si>
  <si>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</si>
  <si>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</si>
  <si>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</si>
  <si>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</si>
  <si>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</si>
  <si>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</si>
  <si>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</si>
  <si>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</si>
  <si>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</si>
  <si>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</si>
  <si>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</si>
  <si>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</si>
  <si>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</si>
  <si>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</si>
  <si>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</si>
  <si>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</si>
  <si>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</si>
  <si>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</si>
  <si>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</si>
  <si>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</si>
  <si>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</si>
  <si>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</si>
  <si>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</si>
  <si>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</si>
  <si>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</si>
  <si>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</si>
  <si>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</si>
  <si>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</si>
  <si>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</si>
  <si>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</si>
  <si>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</si>
  <si>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</si>
  <si>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</si>
  <si>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</si>
  <si>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</si>
  <si>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</si>
  <si>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</si>
  <si>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</si>
  <si>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</si>
  <si>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</si>
  <si>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</si>
  <si>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</si>
  <si>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</si>
  <si>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</si>
  <si>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</si>
  <si>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</si>
  <si>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</si>
  <si>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</si>
  <si>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</si>
  <si>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</si>
  <si>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</si>
  <si>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</si>
  <si>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</si>
  <si>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</si>
  <si>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</si>
  <si>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</si>
  <si>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</si>
  <si>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</si>
  <si>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</si>
  <si>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</si>
  <si>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</si>
  <si>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</si>
  <si>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</si>
  <si>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</si>
  <si>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</si>
  <si>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</si>
  <si>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</si>
  <si>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</si>
  <si>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</si>
  <si>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</si>
  <si>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</si>
  <si>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</si>
  <si>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</si>
  <si>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</si>
  <si>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</si>
  <si>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</si>
  <si>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</si>
  <si>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</si>
  <si>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</si>
  <si>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</si>
  <si>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</si>
  <si>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</si>
  <si>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</si>
  <si>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</si>
  <si>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</si>
  <si>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</si>
  <si>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</si>
  <si>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</si>
  <si>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</si>
  <si>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</si>
  <si>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</si>
  <si>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</si>
  <si>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</si>
  <si>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</si>
  <si>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</si>
  <si>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</si>
  <si>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</si>
  <si>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</si>
  <si>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</si>
  <si>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</si>
  <si>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</si>
  <si>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</si>
  <si>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</si>
  <si>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</si>
  <si>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</si>
  <si>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</si>
  <si>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</si>
  <si>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</si>
  <si>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</si>
  <si>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</si>
  <si>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</si>
  <si>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</si>
  <si>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</si>
  <si>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</si>
  <si>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</si>
  <si>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</si>
  <si>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</si>
  <si>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</si>
  <si>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</si>
  <si>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</si>
  <si>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</si>
  <si>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</si>
  <si>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</si>
  <si>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</si>
  <si>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</si>
  <si>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</si>
  <si>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</si>
  <si>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</si>
  <si>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</si>
  <si>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</si>
  <si>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</si>
  <si>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</si>
  <si>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</si>
  <si>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</si>
  <si>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</si>
  <si>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</si>
  <si>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</si>
  <si>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</si>
  <si>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</si>
  <si>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</si>
  <si>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</si>
  <si>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</si>
  <si>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</si>
  <si>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</si>
  <si>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</si>
  <si>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</si>
  <si>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</si>
  <si>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</si>
  <si>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</si>
  <si>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</si>
  <si>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</si>
  <si>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</si>
  <si>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</si>
  <si>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</si>
  <si>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</si>
  <si>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</si>
  <si>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</si>
  <si>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</si>
  <si>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</si>
  <si>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</si>
  <si>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</si>
  <si>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</si>
  <si>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</si>
  <si>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</si>
  <si>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</si>
  <si>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</si>
  <si>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</si>
  <si>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</si>
  <si>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</si>
  <si>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</si>
  <si>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</si>
  <si>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</si>
  <si>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</si>
  <si>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</si>
  <si>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</si>
  <si>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</si>
  <si>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</si>
  <si>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</si>
  <si>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</si>
  <si>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</si>
  <si>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</si>
  <si>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</si>
  <si>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</si>
  <si>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</si>
  <si>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</si>
  <si>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</si>
  <si>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</si>
  <si>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</si>
  <si>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</si>
  <si>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</si>
  <si>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</si>
  <si>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</si>
  <si>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</si>
  <si>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</si>
  <si>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</si>
  <si>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</si>
  <si>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</si>
  <si>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</si>
  <si>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</si>
  <si>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</si>
  <si>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</si>
  <si>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</si>
  <si>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</si>
  <si>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</si>
  <si>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</si>
  <si>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</si>
  <si>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</si>
  <si>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</si>
  <si>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</si>
  <si>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</si>
  <si>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</si>
  <si>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</si>
  <si>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</si>
  <si>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</si>
  <si>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</si>
  <si>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</si>
  <si>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</si>
  <si>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</si>
  <si>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</si>
  <si>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</si>
  <si>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</si>
  <si>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</si>
  <si>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</si>
  <si>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</si>
  <si>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</si>
  <si>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</si>
  <si>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</si>
  <si>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</si>
  <si>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</si>
  <si>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</si>
  <si>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</si>
  <si>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</si>
  <si>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</si>
  <si>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</si>
  <si>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</si>
  <si>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</si>
  <si>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</si>
  <si>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</si>
  <si>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</si>
  <si>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</si>
  <si>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</si>
  <si>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</si>
  <si>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</si>
  <si>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</si>
  <si>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</si>
  <si>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</si>
  <si>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</si>
  <si>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</si>
  <si>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</si>
  <si>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</si>
  <si>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</si>
  <si>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</si>
  <si>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</si>
  <si>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</si>
  <si>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</si>
  <si>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</si>
  <si>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</si>
  <si>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</si>
  <si>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</si>
  <si>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</si>
  <si>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</si>
  <si>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</si>
  <si>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</si>
  <si>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</si>
  <si>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</si>
  <si>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</si>
  <si>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</si>
  <si>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</si>
  <si>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</si>
  <si>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</si>
  <si>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</si>
  <si>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</si>
  <si>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</si>
  <si>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</si>
  <si>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</si>
  <si>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</si>
  <si>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</si>
  <si>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</si>
  <si>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</si>
  <si>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</si>
  <si>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</si>
  <si>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</si>
  <si>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</si>
  <si>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</si>
  <si>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</si>
  <si>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</si>
  <si>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</si>
  <si>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</si>
  <si>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</si>
  <si>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</si>
  <si>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</si>
  <si>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</si>
  <si>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</si>
  <si>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</si>
  <si>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</si>
  <si>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</si>
  <si>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</si>
  <si>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</si>
  <si>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</si>
  <si>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</si>
  <si>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</si>
  <si>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</si>
  <si>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</si>
  <si>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</si>
  <si>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</si>
  <si>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</si>
  <si>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</si>
  <si>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</si>
  <si>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</si>
  <si>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</si>
  <si>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</si>
  <si>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</si>
  <si>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</si>
  <si>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</si>
  <si>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</si>
  <si>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</si>
  <si>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</si>
  <si>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</si>
  <si>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</si>
  <si>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</si>
  <si>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</si>
  <si>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</si>
  <si>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</si>
  <si>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</si>
  <si>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</si>
  <si>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</si>
  <si>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</si>
  <si>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</si>
  <si>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</si>
  <si>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</si>
  <si>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</si>
  <si>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</si>
  <si>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</si>
  <si>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</si>
  <si>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</si>
  <si>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</si>
  <si>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</si>
  <si>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</si>
  <si>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</si>
  <si>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</si>
  <si>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</si>
  <si>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</si>
  <si>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</si>
  <si>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</si>
  <si>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</si>
  <si>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</si>
  <si>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</si>
  <si>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</si>
  <si>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</si>
  <si>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</si>
  <si>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</si>
  <si>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</si>
  <si>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</si>
  <si>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</si>
  <si>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</si>
  <si>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</si>
  <si>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</si>
  <si>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</si>
  <si>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</si>
  <si>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</si>
  <si>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</si>
  <si>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</si>
  <si>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</si>
  <si>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</si>
  <si>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</si>
  <si>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</si>
  <si>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</si>
  <si>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</si>
  <si>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</si>
  <si>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</si>
  <si>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</si>
  <si>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</si>
  <si>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</si>
  <si>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</si>
  <si>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</si>
  <si>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</si>
  <si>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</si>
  <si>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</si>
  <si>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</si>
  <si>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</si>
  <si>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</si>
  <si>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</si>
  <si>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</si>
  <si>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</si>
  <si>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</si>
  <si>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</si>
  <si>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</si>
  <si>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</si>
  <si>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</si>
  <si>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</si>
  <si>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</si>
  <si>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</si>
  <si>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</si>
  <si>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</si>
  <si>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</si>
  <si>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</si>
  <si>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</si>
  <si>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</si>
  <si>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</si>
  <si>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</si>
  <si>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</si>
  <si>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</si>
  <si>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</si>
  <si>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</si>
  <si>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</si>
  <si>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</si>
  <si>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</si>
  <si>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</si>
  <si>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</si>
  <si>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</si>
  <si>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</si>
  <si>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</si>
  <si>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</si>
  <si>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</si>
  <si>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</si>
  <si>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</si>
  <si>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</si>
  <si>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</si>
  <si>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</si>
  <si>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</si>
  <si>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</si>
  <si>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</si>
  <si>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</si>
  <si>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</si>
  <si>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</si>
  <si>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</si>
  <si>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</si>
  <si>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</si>
  <si>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</si>
  <si>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</si>
  <si>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</si>
  <si>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</si>
  <si>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</si>
  <si>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</si>
  <si>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</si>
  <si>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</si>
  <si>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</si>
  <si>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</si>
  <si>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</si>
  <si>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</si>
  <si>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</si>
  <si>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</si>
  <si>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</si>
  <si>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</si>
  <si>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</si>
  <si>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</si>
  <si>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</si>
  <si>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</si>
  <si>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</si>
  <si>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</si>
  <si>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</si>
  <si>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</si>
  <si>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</si>
  <si>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</si>
  <si>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</si>
  <si>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</si>
  <si>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</si>
  <si>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</si>
  <si>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</si>
  <si>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</si>
  <si>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</si>
  <si>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</si>
  <si>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</si>
  <si>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</si>
  <si>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</si>
  <si>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</si>
  <si>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</si>
  <si>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</si>
  <si>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</si>
  <si>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</si>
  <si>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</si>
  <si>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</si>
  <si>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</si>
  <si>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</si>
  <si>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</si>
  <si>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</si>
  <si>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</si>
  <si>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</si>
  <si>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</si>
  <si>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</si>
  <si>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</si>
  <si>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</si>
  <si>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</si>
  <si>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</si>
  <si>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</si>
  <si>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</si>
  <si>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</si>
  <si>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</si>
  <si>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</si>
  <si>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</si>
  <si>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</si>
  <si>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</si>
  <si>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</si>
  <si>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</si>
  <si>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</si>
  <si>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</si>
  <si>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</si>
  <si>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</si>
  <si>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</si>
  <si>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</si>
  <si>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</si>
  <si>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</si>
  <si>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</si>
  <si>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</si>
  <si>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</si>
  <si>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</si>
  <si>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</si>
  <si>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</si>
  <si>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</si>
  <si>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</si>
  <si>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</si>
  <si>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</si>
  <si>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</si>
  <si>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</si>
  <si>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</si>
  <si>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</si>
  <si>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</si>
  <si>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</si>
  <si>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</si>
  <si>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</si>
  <si>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</si>
  <si>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</si>
  <si>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</si>
  <si>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</si>
  <si>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</si>
  <si>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</si>
  <si>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</si>
  <si>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</si>
  <si>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</si>
  <si>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</si>
  <si>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</si>
  <si>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</si>
  <si>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</si>
  <si>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</si>
  <si>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</si>
  <si>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</si>
  <si>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</si>
  <si>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</si>
  <si>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</si>
  <si>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</si>
  <si>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</si>
  <si>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</si>
  <si>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</si>
  <si>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</si>
  <si>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</si>
  <si>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</si>
  <si>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</si>
  <si>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</si>
  <si>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</si>
  <si>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</si>
  <si>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</si>
  <si>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</si>
  <si>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</si>
  <si>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</si>
  <si>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</si>
  <si>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</si>
  <si>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</si>
  <si>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</si>
  <si>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</si>
  <si>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</si>
  <si>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</si>
  <si>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</si>
  <si>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</si>
  <si>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</si>
  <si>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</si>
  <si>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</si>
  <si>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</si>
  <si>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</si>
  <si>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</si>
  <si>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</si>
  <si>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</si>
  <si>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</si>
  <si>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</si>
  <si>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</si>
  <si>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</si>
  <si>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</si>
  <si>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</si>
  <si>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</si>
  <si>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</si>
  <si>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</si>
  <si>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</si>
  <si>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</si>
  <si>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</si>
  <si>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</si>
  <si>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</si>
  <si>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</si>
  <si>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</si>
  <si>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</si>
  <si>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</si>
  <si>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</si>
  <si>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</si>
  <si>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</si>
  <si>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</si>
  <si>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</si>
  <si>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</si>
  <si>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</si>
  <si>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</si>
  <si>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</si>
  <si>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</si>
  <si>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</si>
  <si>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</si>
  <si>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</si>
  <si>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</si>
  <si>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</si>
  <si>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</si>
  <si>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</si>
  <si>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</si>
  <si>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</si>
  <si>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</si>
  <si>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</si>
  <si>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</si>
  <si>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</si>
  <si>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</si>
  <si>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</si>
  <si>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</si>
  <si>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</si>
  <si>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</si>
  <si>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</si>
  <si>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</si>
  <si>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</si>
  <si>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</si>
  <si>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</si>
  <si>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</si>
  <si>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</si>
  <si>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</si>
  <si>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</si>
  <si>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</si>
  <si>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</si>
  <si>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</si>
  <si>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</si>
  <si>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</si>
  <si>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</si>
  <si>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</si>
  <si>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</si>
  <si>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</si>
  <si>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</si>
  <si>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</si>
  <si>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</si>
  <si>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</si>
  <si>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</si>
  <si>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</si>
  <si>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</si>
  <si>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</si>
  <si>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</si>
  <si>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</si>
  <si>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</si>
  <si>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</si>
  <si>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</si>
  <si>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</si>
  <si>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</si>
  <si>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</si>
  <si>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</si>
  <si>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</si>
  <si>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</si>
  <si>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</si>
  <si>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</si>
  <si>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</si>
  <si>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</si>
  <si>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</si>
  <si>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</si>
  <si>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</si>
  <si>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</si>
  <si>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</si>
  <si>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</si>
  <si>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</si>
  <si>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</si>
  <si>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</si>
  <si>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</si>
  <si>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</si>
  <si>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</si>
  <si>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</si>
  <si>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</si>
  <si>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</si>
  <si>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</si>
  <si>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</si>
  <si>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</si>
  <si>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</si>
  <si>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</si>
  <si>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</si>
  <si>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</si>
  <si>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</si>
  <si>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</si>
  <si>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</si>
  <si>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</si>
  <si>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</si>
  <si>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</si>
  <si>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</si>
  <si>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</si>
  <si>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</si>
  <si>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</si>
  <si>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</si>
  <si>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</si>
  <si>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</si>
  <si>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</si>
  <si>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</si>
  <si>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</si>
  <si>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</si>
  <si>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</si>
  <si>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</si>
  <si>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</si>
  <si>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</si>
  <si>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</si>
  <si>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</si>
  <si>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</si>
  <si>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</si>
  <si>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</si>
  <si>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</si>
  <si>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</si>
  <si>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</si>
  <si>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</si>
  <si>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</si>
  <si>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</si>
  <si>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</si>
  <si>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</si>
  <si>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</si>
  <si>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</si>
  <si>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</si>
  <si>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</si>
  <si>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</si>
  <si>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</si>
  <si>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</si>
  <si>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</si>
  <si>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</si>
  <si>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</si>
  <si>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</si>
  <si>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</si>
  <si>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</si>
  <si>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</si>
  <si>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</si>
  <si>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</si>
  <si>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</si>
  <si>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</si>
  <si>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</si>
  <si>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</si>
  <si>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</si>
  <si>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</si>
  <si>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</si>
  <si>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</si>
  <si>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</si>
  <si>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</si>
  <si>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</si>
  <si>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</si>
  <si>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</si>
  <si>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</si>
  <si>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</si>
  <si>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</si>
  <si>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</si>
  <si>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</si>
  <si>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</si>
  <si>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</si>
  <si>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</si>
  <si>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</si>
  <si>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</si>
  <si>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</si>
  <si>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</si>
  <si>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</si>
  <si>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</si>
  <si>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</si>
  <si>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</si>
  <si>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</si>
  <si>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</si>
  <si>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</si>
  <si>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</si>
  <si>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</si>
  <si>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</si>
  <si>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</si>
  <si>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</si>
  <si>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</si>
  <si>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</si>
  <si>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</si>
  <si>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</si>
  <si>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</si>
  <si>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</si>
  <si>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</si>
  <si>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</si>
  <si>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</si>
  <si>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</si>
  <si>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</si>
  <si>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</si>
  <si>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</si>
  <si>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</si>
  <si>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</si>
  <si>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</si>
  <si>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</si>
  <si>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</si>
  <si>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</si>
  <si>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</si>
  <si>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</si>
  <si>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</si>
  <si>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</si>
  <si>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</si>
  <si>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</si>
  <si>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</si>
  <si>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</si>
  <si>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</si>
  <si>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</si>
  <si>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</si>
  <si>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</si>
  <si>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</si>
  <si>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</si>
  <si>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</si>
  <si>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</si>
  <si>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</si>
  <si>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</si>
  <si>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</si>
  <si>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</si>
  <si>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</si>
  <si>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</si>
  <si>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</si>
  <si>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</si>
  <si>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</si>
  <si>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</si>
  <si>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</si>
  <si>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</si>
  <si>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</si>
  <si>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</si>
  <si>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</si>
  <si>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</si>
  <si>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</si>
  <si>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</si>
  <si>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</si>
  <si>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</si>
  <si>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</si>
  <si>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</si>
  <si>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</si>
  <si>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</si>
  <si>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</si>
  <si>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</si>
  <si>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</si>
  <si>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</si>
  <si>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</si>
  <si>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</si>
  <si>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</si>
  <si>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</si>
  <si>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</si>
  <si>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</si>
  <si>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</si>
  <si>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</si>
  <si>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</si>
  <si>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</si>
  <si>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</si>
  <si>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</si>
  <si>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</si>
  <si>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</si>
  <si>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</si>
  <si>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</si>
  <si>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</si>
  <si>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</si>
  <si>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</si>
  <si>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</si>
  <si>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</si>
  <si>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</si>
  <si>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</si>
  <si>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</si>
  <si>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</si>
  <si>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</si>
  <si>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</si>
  <si>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</si>
  <si>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</si>
  <si>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</si>
  <si>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</si>
  <si>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</si>
  <si>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</si>
  <si>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</si>
  <si>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</si>
  <si>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</si>
  <si>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</si>
  <si>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</si>
  <si>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</si>
  <si>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</si>
  <si>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</si>
  <si>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</si>
  <si>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</si>
  <si>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</si>
  <si>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</si>
  <si>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</si>
  <si>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</si>
  <si>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</si>
  <si>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</si>
  <si>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</si>
  <si>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</si>
  <si>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</si>
  <si>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</si>
  <si>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</si>
  <si>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</si>
  <si>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</si>
  <si>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</si>
  <si>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</si>
  <si>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</si>
  <si>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</si>
  <si>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</si>
  <si>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</si>
  <si>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</si>
  <si>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</si>
  <si>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</si>
  <si>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</si>
  <si>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</si>
  <si>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</si>
  <si>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</si>
  <si>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</si>
  <si>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</si>
  <si>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</si>
  <si>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</si>
  <si>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</si>
  <si>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</si>
  <si>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</si>
  <si>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</si>
  <si>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</si>
  <si>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</si>
  <si>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</si>
  <si>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</si>
  <si>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</si>
  <si>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</si>
  <si>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</si>
  <si>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</si>
  <si>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</si>
  <si>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</si>
  <si>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</si>
  <si>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</si>
  <si>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</si>
  <si>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</si>
  <si>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</si>
  <si>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</si>
  <si>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</si>
  <si>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</si>
  <si>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</si>
  <si>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</si>
  <si>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</si>
  <si>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</si>
  <si>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</si>
  <si>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</si>
  <si>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</si>
  <si>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</si>
  <si>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</si>
  <si>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</si>
  <si>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</si>
  <si>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</si>
  <si>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</si>
  <si>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</si>
  <si>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</si>
  <si>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</si>
  <si>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</si>
  <si>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</si>
  <si>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</si>
  <si>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</si>
  <si>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</si>
  <si>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</si>
  <si>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</si>
  <si>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</si>
  <si>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</si>
  <si>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</si>
  <si>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</si>
  <si>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</si>
  <si>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</si>
  <si>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</si>
  <si>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</si>
  <si>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</si>
  <si>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</si>
  <si>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</si>
  <si>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</si>
  <si>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</si>
  <si>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</si>
  <si>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</si>
  <si>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</si>
  <si>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</si>
  <si>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</si>
  <si>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</si>
  <si>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</si>
  <si>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</si>
  <si>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</si>
  <si>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</si>
  <si>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</si>
  <si>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</si>
  <si>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</si>
  <si>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</si>
  <si>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</si>
  <si>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</si>
  <si>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</si>
  <si>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</si>
  <si>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</si>
  <si>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</si>
  <si>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</si>
  <si>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</si>
  <si>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</si>
  <si>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</si>
  <si>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</si>
  <si>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</si>
  <si>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</si>
  <si>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</si>
  <si>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</si>
  <si>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</si>
  <si>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</si>
  <si>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</si>
  <si>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</si>
  <si>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</si>
  <si>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</si>
  <si>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</si>
  <si>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</si>
  <si>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</si>
  <si>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</si>
  <si>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</si>
  <si>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</si>
  <si>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</si>
  <si>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</si>
  <si>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</si>
  <si>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</si>
  <si>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</si>
  <si>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</si>
  <si>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</si>
  <si>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</si>
  <si>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</si>
  <si>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</si>
  <si>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</si>
  <si>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</si>
  <si>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</si>
  <si>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</si>
  <si>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</si>
  <si>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</si>
  <si>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</si>
  <si>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</si>
  <si>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</si>
  <si>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</si>
  <si>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</si>
  <si>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</si>
  <si>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</si>
  <si>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</si>
  <si>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</si>
  <si>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</si>
  <si>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</si>
  <si>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</si>
  <si>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</si>
  <si>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</si>
  <si>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</si>
  <si>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</si>
  <si>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</si>
  <si>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</si>
  <si>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</si>
  <si>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</si>
  <si>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</si>
  <si>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</si>
  <si>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</si>
  <si>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</si>
  <si>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</si>
  <si>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</si>
  <si>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</si>
  <si>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</si>
  <si>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</si>
  <si>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</si>
  <si>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</si>
  <si>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</si>
  <si>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</si>
  <si>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</si>
  <si>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</si>
  <si>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</si>
  <si>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</si>
  <si>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</si>
  <si>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</si>
  <si>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</si>
  <si>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</si>
  <si>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</si>
  <si>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</si>
  <si>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</si>
  <si>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</si>
  <si>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</si>
  <si>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</si>
  <si>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</si>
  <si>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</si>
  <si>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</si>
  <si>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</si>
  <si>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</si>
  <si>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</si>
  <si>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</si>
  <si>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</si>
  <si>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</si>
  <si>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</si>
  <si>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</si>
  <si>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</si>
  <si>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</si>
  <si>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</si>
  <si>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</si>
  <si>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</si>
  <si>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</si>
  <si>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</si>
  <si>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</si>
  <si>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</si>
  <si>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</si>
  <si>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</si>
  <si>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</si>
  <si>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</si>
  <si>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</si>
  <si>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</si>
  <si>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</si>
  <si>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</si>
  <si>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</si>
  <si>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</si>
  <si>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</si>
  <si>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</si>
  <si>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</si>
  <si>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</si>
  <si>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</si>
  <si>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</si>
  <si>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</si>
  <si>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</si>
  <si>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</si>
  <si>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</si>
  <si>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</si>
  <si>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</si>
  <si>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</si>
  <si>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</si>
  <si>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</si>
  <si>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</si>
  <si>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</si>
  <si>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</si>
  <si>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</si>
  <si>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</si>
  <si>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</si>
  <si>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</si>
  <si>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</si>
  <si>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</si>
  <si>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</si>
  <si>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</si>
  <si>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</si>
  <si>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</si>
  <si>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</si>
  <si>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</si>
  <si>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</si>
  <si>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</si>
  <si>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</si>
  <si>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</si>
  <si>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</si>
  <si>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</si>
  <si>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</si>
  <si>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</si>
  <si>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</si>
  <si>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</si>
  <si>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</si>
  <si>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</si>
  <si>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</si>
  <si>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</si>
  <si>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</si>
  <si>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</si>
  <si>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</si>
  <si>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</si>
  <si>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</si>
  <si>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</si>
  <si>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</si>
  <si>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</si>
  <si>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</si>
  <si>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</si>
  <si>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</si>
  <si>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</si>
  <si>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</si>
  <si>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</si>
  <si>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</si>
  <si>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</si>
  <si>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</si>
  <si>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</si>
  <si>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</si>
  <si>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</si>
  <si>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</si>
  <si>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</si>
  <si>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</si>
  <si>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</si>
  <si>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</si>
  <si>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</si>
  <si>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</si>
  <si>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</si>
  <si>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</si>
  <si>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</si>
  <si>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</si>
  <si>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</si>
  <si>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</si>
  <si>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</si>
  <si>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</si>
  <si>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</si>
  <si>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</si>
  <si>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</si>
  <si>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</si>
  <si>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</si>
  <si>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</si>
  <si>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</si>
  <si>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</si>
  <si>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</si>
  <si>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</si>
  <si>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</si>
  <si>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</si>
  <si>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</si>
  <si>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</si>
  <si>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</si>
  <si>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</si>
  <si>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</si>
  <si>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</si>
  <si>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</si>
  <si>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</si>
  <si>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</si>
  <si>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</si>
  <si>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</si>
  <si>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</si>
  <si>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</si>
  <si>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</si>
  <si>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</si>
  <si>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</si>
  <si>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</si>
  <si>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</si>
  <si>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</si>
  <si>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</si>
  <si>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</si>
  <si>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</si>
  <si>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</si>
  <si>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</si>
  <si>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</si>
  <si>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</si>
  <si>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</si>
  <si>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</si>
  <si>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</si>
  <si>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</si>
  <si>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</si>
  <si>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</si>
  <si>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</si>
  <si>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</si>
  <si>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</si>
  <si>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</si>
  <si>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</si>
  <si>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</si>
  <si>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</si>
  <si>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</si>
  <si>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</si>
  <si>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</si>
  <si>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</si>
  <si>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</si>
  <si>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</si>
  <si>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</si>
  <si>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</si>
  <si>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</si>
  <si>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</si>
  <si>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</si>
  <si>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</si>
  <si>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</si>
  <si>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</si>
  <si>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</si>
  <si>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</si>
  <si>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</si>
  <si>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</si>
  <si>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</si>
  <si>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</si>
  <si>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</si>
  <si>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</si>
  <si>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</si>
  <si>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</si>
  <si>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</si>
  <si>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</si>
  <si>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</si>
  <si>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</si>
  <si>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</si>
  <si>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</si>
  <si>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</si>
  <si>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</si>
  <si>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</si>
  <si>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</si>
  <si>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</si>
  <si>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</si>
  <si>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</si>
  <si>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</si>
  <si>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</si>
  <si>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</si>
  <si>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</si>
  <si>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</si>
  <si>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</si>
  <si>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</si>
  <si>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</si>
  <si>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</si>
  <si>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</si>
  <si>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</si>
  <si>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</si>
  <si>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</si>
  <si>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</si>
  <si>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</si>
  <si>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</si>
  <si>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</si>
  <si>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</si>
  <si>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</si>
  <si>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</si>
  <si>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</si>
  <si>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</si>
  <si>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</si>
  <si>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</si>
  <si>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</si>
  <si>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</si>
  <si>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</si>
  <si>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</si>
  <si>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</si>
  <si>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</si>
  <si>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</si>
  <si>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</si>
  <si>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</si>
  <si>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</si>
  <si>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</si>
  <si>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</si>
  <si>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</si>
  <si>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</si>
  <si>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</si>
  <si>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</si>
  <si>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</si>
  <si>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</si>
  <si>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</si>
  <si>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</si>
  <si>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</si>
  <si>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</si>
  <si>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</si>
  <si>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</si>
  <si>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</si>
  <si>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</si>
  <si>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</si>
  <si>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</si>
  <si>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</si>
  <si>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</si>
  <si>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</si>
  <si>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</si>
  <si>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</si>
  <si>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</si>
  <si>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</si>
  <si>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</si>
  <si>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</si>
  <si>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</si>
  <si>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</si>
  <si>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</si>
  <si>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</si>
  <si>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</si>
  <si>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</si>
  <si>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</si>
  <si>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</si>
  <si>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</si>
  <si>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</si>
  <si>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</si>
  <si>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</si>
  <si>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</si>
  <si>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</si>
  <si>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</si>
  <si>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</si>
  <si>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</si>
  <si>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</si>
  <si>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</si>
  <si>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</si>
  <si>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</si>
  <si>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</si>
  <si>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</si>
  <si>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</si>
  <si>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</si>
  <si>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</si>
  <si>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</si>
  <si>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</si>
  <si>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</si>
  <si>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</si>
  <si>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</si>
  <si>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</si>
  <si>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</si>
  <si>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</si>
  <si>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</si>
  <si>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</si>
  <si>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</si>
  <si>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</si>
  <si>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</si>
  <si>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</si>
  <si>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</si>
  <si>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</si>
  <si>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</si>
  <si>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</si>
  <si>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</si>
  <si>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</si>
  <si>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</si>
  <si>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</si>
  <si>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</si>
  <si>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</si>
  <si>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</si>
  <si>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</si>
  <si>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</si>
  <si>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</si>
  <si>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</si>
  <si>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</si>
  <si>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</si>
  <si>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</si>
  <si>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</si>
  <si>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</si>
  <si>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</si>
  <si>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</si>
  <si>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</si>
  <si>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</si>
  <si>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</si>
  <si>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</si>
  <si>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</si>
  <si>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</si>
  <si>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</si>
  <si>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</si>
  <si>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</si>
  <si>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</si>
  <si>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</si>
  <si>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</si>
  <si>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</si>
  <si>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</si>
  <si>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</si>
  <si>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</si>
  <si>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</si>
  <si>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</si>
  <si>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</si>
  <si>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</si>
  <si>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</si>
  <si>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</si>
  <si>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</si>
  <si>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</si>
  <si>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</si>
  <si>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</si>
  <si>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</si>
  <si>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</si>
  <si>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</si>
  <si>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</si>
  <si>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</si>
  <si>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</si>
  <si>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</si>
  <si>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</si>
  <si>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</si>
  <si>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</si>
  <si>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</si>
  <si>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</si>
  <si>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</si>
  <si>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</si>
  <si>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</si>
  <si>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</si>
  <si>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</si>
  <si>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</si>
  <si>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</si>
  <si>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</si>
  <si>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</si>
  <si>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</si>
  <si>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</si>
  <si>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</si>
  <si>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</si>
  <si>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</si>
  <si>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</si>
  <si>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</si>
  <si>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</si>
  <si>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</si>
  <si>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</si>
  <si>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</si>
  <si>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</si>
  <si>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</si>
  <si>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</si>
  <si>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</si>
  <si>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</si>
  <si>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</si>
  <si>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</si>
  <si>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</si>
  <si>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</si>
  <si>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</si>
  <si>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</si>
  <si>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</si>
  <si>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</si>
  <si>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</si>
  <si>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</si>
  <si>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</si>
  <si>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</si>
  <si>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</si>
  <si>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</si>
  <si>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</si>
  <si>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</si>
  <si>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</si>
  <si>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</si>
  <si>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</si>
  <si>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</si>
  <si>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</si>
  <si>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</si>
  <si>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</si>
  <si>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</si>
  <si>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</si>
  <si>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</si>
  <si>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</si>
  <si>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</si>
  <si>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</si>
  <si>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</si>
  <si>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</si>
  <si>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</si>
  <si>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</si>
  <si>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</si>
  <si>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</si>
  <si>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</si>
  <si>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</si>
  <si>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</si>
  <si>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</si>
  <si>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</si>
  <si>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</si>
  <si>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</si>
  <si>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</si>
  <si>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</si>
  <si>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</si>
  <si>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</si>
  <si>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</si>
  <si>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</si>
  <si>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</si>
  <si>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</si>
  <si>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</si>
  <si>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</si>
  <si>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</si>
  <si>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</si>
  <si>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</si>
  <si>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</si>
  <si>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</si>
  <si>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</si>
  <si>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</si>
  <si>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</si>
  <si>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</si>
  <si>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</si>
  <si>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</si>
  <si>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</si>
  <si>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</si>
  <si>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</si>
  <si>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</si>
  <si>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</si>
  <si>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</si>
  <si>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</si>
  <si>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</si>
  <si>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</si>
  <si>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</si>
  <si>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</si>
  <si>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</si>
  <si>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</si>
  <si>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</si>
  <si>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</si>
  <si>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</si>
  <si>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</si>
  <si>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</si>
  <si>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</si>
  <si>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</si>
  <si>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</si>
  <si>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</si>
  <si>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</si>
  <si>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</si>
  <si>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</si>
  <si>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</si>
  <si>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</si>
  <si>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</si>
  <si>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</si>
  <si>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</si>
  <si>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</si>
  <si>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</si>
  <si>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</si>
  <si>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</si>
  <si>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</si>
  <si>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</si>
  <si>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</si>
  <si>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</si>
  <si>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</si>
  <si>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</si>
  <si>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</si>
  <si>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</si>
  <si>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</si>
  <si>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</si>
  <si>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</si>
  <si>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</si>
  <si>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</si>
  <si>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</si>
  <si>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</si>
  <si>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</si>
  <si>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</si>
  <si>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</si>
  <si>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</si>
  <si>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</si>
  <si>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</si>
  <si>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</si>
  <si>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</si>
  <si>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</si>
  <si>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</si>
  <si>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</si>
  <si>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</si>
  <si>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</si>
  <si>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</si>
  <si>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</si>
  <si>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</si>
  <si>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</si>
  <si>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</si>
  <si>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</si>
  <si>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</si>
  <si>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</si>
  <si>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</si>
  <si>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</si>
  <si>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</si>
  <si>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</si>
  <si>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</si>
  <si>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</si>
  <si>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</si>
  <si>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</si>
  <si>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</si>
  <si>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</si>
  <si>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</si>
  <si>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</si>
  <si>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</si>
  <si>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</si>
  <si>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</si>
  <si>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</si>
  <si>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</si>
  <si>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</si>
  <si>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</si>
  <si>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</si>
  <si>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</si>
  <si>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</si>
  <si>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</si>
  <si>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</si>
  <si>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</si>
  <si>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</si>
  <si>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</si>
  <si>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</si>
  <si>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</si>
  <si>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</si>
  <si>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</si>
  <si>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</si>
  <si>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</si>
  <si>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</si>
  <si>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</si>
  <si>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</si>
  <si>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</si>
  <si>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</si>
  <si>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</si>
  <si>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</si>
  <si>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</si>
  <si>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</si>
  <si>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</si>
  <si>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</si>
  <si>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</si>
  <si>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</si>
  <si>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</si>
  <si>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</si>
  <si>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</si>
  <si>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</si>
  <si>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</si>
  <si>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</si>
  <si>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</si>
  <si>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</si>
  <si>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</si>
  <si>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</si>
  <si>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</si>
  <si>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</si>
  <si>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</si>
  <si>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</si>
  <si>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</si>
  <si>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</si>
  <si>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</si>
  <si>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</si>
  <si>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</si>
  <si>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</si>
  <si>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</si>
  <si>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</si>
  <si>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</si>
  <si>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</si>
  <si>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</si>
  <si>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</si>
  <si>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</si>
  <si>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</si>
  <si>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</si>
  <si>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</si>
  <si>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</si>
  <si>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</si>
  <si>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</si>
  <si>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</si>
  <si>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</si>
  <si>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</si>
  <si>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</si>
  <si>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</si>
  <si>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</si>
  <si>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</si>
  <si>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</si>
  <si>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</si>
  <si>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</si>
  <si>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</si>
  <si>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</si>
  <si>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</si>
  <si>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</si>
  <si>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</si>
  <si>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</si>
  <si>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</si>
  <si>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</si>
  <si>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</si>
  <si>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</si>
  <si>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</si>
  <si>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</si>
  <si>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</si>
  <si>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</si>
  <si>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</si>
  <si>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</si>
  <si>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</si>
  <si>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</si>
  <si>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</si>
  <si>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</si>
  <si>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</si>
  <si>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</si>
  <si>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</si>
  <si>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</si>
  <si>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</si>
  <si>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</si>
  <si>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</si>
  <si>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</si>
  <si>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</si>
  <si>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</si>
  <si>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</si>
  <si>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</si>
  <si>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</si>
  <si>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</si>
  <si>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</si>
  <si>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</si>
  <si>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</si>
  <si>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</si>
  <si>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</si>
  <si>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</si>
  <si>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</si>
  <si>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</si>
  <si>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</si>
  <si>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</si>
  <si>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</si>
  <si>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</si>
  <si>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</si>
  <si>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</si>
  <si>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</si>
  <si>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</si>
  <si>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</si>
  <si>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</si>
  <si>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</si>
  <si>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</si>
  <si>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</si>
  <si>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</si>
  <si>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</si>
  <si>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</si>
  <si>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</si>
  <si>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</si>
  <si>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</si>
  <si>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</si>
  <si>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</si>
  <si>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</si>
  <si>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</si>
  <si>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</si>
  <si>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</si>
  <si>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</si>
  <si>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</si>
  <si>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</si>
  <si>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</si>
  <si>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</si>
  <si>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</si>
  <si>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</si>
  <si>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</si>
  <si>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</si>
  <si>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</si>
  <si>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</si>
  <si>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</si>
  <si>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</si>
  <si>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</si>
  <si>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</si>
  <si>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</si>
  <si>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</si>
  <si>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</si>
  <si>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</si>
  <si>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</si>
  <si>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</si>
  <si>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</si>
  <si>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</si>
  <si>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</si>
  <si>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</si>
  <si>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</si>
  <si>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</si>
  <si>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</si>
  <si>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</si>
  <si>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</si>
  <si>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</si>
  <si>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</si>
  <si>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</si>
  <si>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</si>
  <si>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</si>
  <si>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</si>
  <si>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</si>
  <si>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</si>
  <si>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</si>
  <si>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</si>
  <si>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</si>
  <si>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</si>
  <si>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</si>
  <si>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</si>
  <si>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</si>
  <si>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</si>
  <si>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</si>
  <si>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</si>
  <si>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</si>
  <si>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</si>
  <si>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</si>
  <si>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</si>
  <si>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</si>
  <si>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</si>
  <si>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</si>
  <si>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</si>
  <si>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</si>
  <si>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</si>
  <si>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</si>
  <si>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</si>
  <si>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</si>
  <si>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</si>
  <si>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</si>
  <si>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</si>
  <si>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</si>
  <si>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</si>
  <si>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</si>
  <si>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</si>
  <si>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</si>
  <si>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</si>
  <si>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</si>
  <si>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</si>
  <si>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</si>
  <si>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</si>
  <si>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</si>
  <si>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</si>
  <si>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</si>
  <si>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</si>
  <si>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</si>
  <si>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</si>
  <si>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</si>
  <si>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</si>
  <si>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</si>
  <si>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</si>
  <si>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</si>
  <si>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</si>
  <si>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</si>
  <si>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</si>
  <si>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</si>
  <si>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</si>
  <si>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</si>
  <si>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</si>
  <si>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</si>
  <si>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</si>
  <si>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</si>
  <si>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</si>
  <si>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</si>
  <si>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</si>
  <si>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</si>
  <si>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</si>
  <si>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</si>
  <si>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</si>
  <si>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</si>
  <si>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</si>
  <si>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</si>
  <si>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</si>
  <si>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</si>
  <si>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</si>
  <si>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</si>
  <si>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</si>
  <si>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</si>
  <si>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</si>
  <si>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</si>
  <si>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</si>
  <si>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</si>
  <si>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</si>
  <si>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</si>
  <si>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</si>
  <si>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</si>
  <si>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</si>
  <si>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</si>
  <si>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</si>
  <si>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</si>
  <si>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</si>
  <si>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</si>
  <si>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</si>
  <si>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</si>
  <si>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</si>
  <si>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</si>
  <si>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</si>
  <si>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</si>
  <si>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</si>
  <si>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</si>
  <si>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</si>
  <si>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</si>
  <si>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</si>
  <si>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</si>
  <si>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</si>
  <si>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</si>
  <si>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</si>
  <si>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</si>
  <si>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</si>
  <si>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</si>
  <si>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</si>
  <si>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</si>
  <si>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</si>
  <si>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</si>
  <si>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</si>
  <si>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</si>
  <si>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</si>
  <si>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</si>
  <si>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</si>
  <si>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</si>
  <si>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</si>
  <si>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</si>
  <si>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</si>
  <si>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</si>
  <si>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</si>
  <si>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</si>
  <si>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</si>
  <si>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</si>
  <si>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</si>
  <si>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</si>
  <si>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</si>
  <si>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</si>
  <si>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</si>
  <si>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</si>
  <si>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</si>
  <si>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</si>
  <si>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</si>
  <si>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</si>
  <si>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</si>
  <si>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</si>
  <si>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</si>
  <si>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</si>
  <si>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</si>
  <si>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</si>
  <si>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</si>
  <si>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</si>
  <si>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</si>
  <si>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</si>
  <si>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</si>
  <si>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</si>
  <si>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</si>
  <si>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</si>
  <si>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</si>
  <si>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</si>
  <si>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</si>
  <si>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</si>
  <si>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</si>
  <si>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</si>
  <si>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</si>
  <si>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</si>
  <si>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</si>
  <si>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</si>
  <si>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</si>
  <si>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</si>
  <si>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</si>
  <si>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</si>
  <si>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</si>
  <si>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</si>
  <si>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</si>
  <si>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</si>
  <si>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</si>
  <si>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</si>
  <si>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</si>
  <si>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</si>
  <si>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</si>
  <si>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</si>
  <si>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</si>
  <si>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</si>
  <si>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</si>
  <si>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</si>
  <si>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</si>
  <si>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</si>
  <si>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</si>
  <si>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</si>
  <si>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</si>
  <si>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</si>
  <si>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</si>
  <si>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</si>
  <si>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</si>
  <si>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</si>
  <si>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</si>
  <si>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</si>
  <si>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</si>
  <si>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</si>
  <si>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</si>
  <si>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</si>
  <si>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</si>
  <si>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</si>
  <si>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</si>
  <si>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</si>
  <si>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</si>
  <si>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</si>
  <si>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</si>
  <si>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</si>
  <si>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</si>
  <si>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</si>
  <si>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</si>
  <si>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</si>
  <si>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</si>
  <si>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</si>
  <si>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</si>
  <si>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</si>
  <si>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</si>
  <si>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</si>
  <si>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</si>
  <si>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</si>
  <si>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</si>
  <si>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</si>
  <si>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</si>
  <si>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</si>
  <si>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</si>
  <si>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</si>
  <si>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</si>
  <si>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</si>
  <si>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</si>
  <si>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</si>
  <si>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</si>
  <si>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</si>
  <si>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</si>
  <si>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</si>
  <si>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</si>
  <si>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</si>
  <si>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</si>
  <si>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</si>
  <si>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</si>
  <si>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</si>
  <si>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</si>
  <si>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</si>
  <si>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</si>
  <si>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</si>
  <si>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</si>
  <si>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</si>
  <si>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</si>
  <si>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</si>
  <si>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</si>
  <si>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</si>
  <si>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</si>
  <si>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</si>
  <si>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</si>
  <si>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</si>
  <si>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</si>
  <si>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</si>
  <si>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</si>
  <si>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</si>
  <si>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</si>
  <si>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</si>
  <si>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</si>
  <si>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</si>
  <si>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</si>
  <si>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</si>
  <si>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</si>
  <si>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</si>
  <si>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</si>
  <si>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</si>
  <si>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</si>
  <si>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</si>
  <si>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</si>
  <si>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</si>
  <si>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</si>
  <si>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</si>
  <si>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</si>
  <si>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</si>
  <si>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</si>
  <si>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</si>
  <si>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</si>
  <si>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</si>
  <si>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</si>
  <si>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</si>
  <si>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</si>
  <si>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</si>
  <si>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</si>
  <si>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</si>
  <si>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</si>
  <si>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</si>
  <si>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</si>
  <si>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</si>
  <si>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</si>
  <si>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</si>
  <si>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</si>
  <si>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</si>
  <si>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</si>
  <si>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</si>
  <si>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</si>
  <si>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</si>
  <si>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</si>
  <si>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</si>
  <si>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</si>
  <si>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</si>
  <si>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</si>
  <si>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</si>
  <si>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</si>
  <si>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</si>
  <si>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</si>
  <si>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</si>
  <si>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</si>
  <si>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</si>
  <si>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</si>
  <si>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</si>
  <si>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</si>
  <si>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</si>
  <si>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</si>
  <si>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</si>
  <si>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</si>
  <si>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</si>
  <si>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</si>
  <si>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</si>
  <si>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</si>
  <si>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</si>
  <si>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</si>
  <si>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</si>
  <si>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</si>
  <si>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</si>
  <si>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</si>
  <si>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</si>
  <si>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</si>
  <si>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</si>
  <si>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</si>
  <si>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</si>
  <si>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</si>
  <si>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</si>
  <si>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</si>
  <si>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</si>
  <si>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</si>
  <si>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</si>
  <si>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</si>
  <si>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</si>
  <si>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</si>
  <si>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</si>
  <si>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</si>
  <si>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</si>
  <si>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</si>
  <si>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</si>
  <si>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</si>
  <si>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</si>
  <si>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</si>
  <si>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</si>
  <si>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</si>
  <si>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</si>
  <si>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</si>
  <si>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</si>
  <si>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</si>
  <si>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</si>
  <si>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</si>
  <si>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</si>
  <si>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</si>
  <si>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</si>
  <si>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</si>
  <si>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</si>
  <si>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</si>
  <si>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</si>
  <si>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</si>
  <si>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</si>
  <si>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</si>
  <si>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</si>
  <si>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</si>
  <si>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</si>
  <si>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</si>
  <si>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</si>
  <si>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</si>
  <si>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</si>
  <si>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</si>
  <si>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</si>
  <si>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</si>
  <si>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</si>
  <si>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</si>
  <si>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</si>
  <si>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</si>
  <si>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</si>
  <si>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</si>
  <si>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</si>
  <si>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</si>
  <si>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</si>
  <si>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</si>
  <si>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</si>
  <si>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</si>
  <si>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</si>
  <si>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</si>
  <si>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</si>
  <si>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</si>
  <si>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</si>
  <si>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</si>
  <si>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</si>
  <si>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</si>
  <si>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</si>
  <si>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</si>
  <si>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</si>
  <si>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</si>
  <si>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</si>
  <si>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</si>
  <si>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</si>
  <si>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</si>
  <si>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</si>
  <si>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</si>
  <si>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</si>
  <si>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</si>
  <si>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</si>
  <si>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</si>
  <si>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</si>
  <si>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</si>
  <si>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</si>
  <si>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</si>
  <si>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</si>
  <si>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</si>
  <si>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</si>
  <si>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</si>
  <si>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</si>
  <si>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</si>
  <si>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</si>
  <si>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</si>
  <si>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</si>
  <si>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</si>
  <si>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</si>
  <si>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</si>
  <si>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</si>
  <si>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</si>
  <si>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</si>
  <si>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</si>
  <si>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</si>
  <si>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</si>
  <si>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</si>
  <si>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</si>
  <si>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</si>
  <si>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</si>
  <si>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</si>
  <si>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</si>
  <si>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</si>
  <si>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</si>
  <si>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</si>
  <si>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</si>
  <si>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</si>
  <si>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</si>
  <si>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</si>
  <si>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</si>
  <si>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</si>
  <si>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</si>
  <si>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</si>
  <si>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</si>
  <si>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</si>
  <si>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</si>
  <si>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</si>
  <si>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</si>
  <si>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</si>
  <si>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</si>
  <si>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</si>
  <si>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</si>
  <si>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</si>
  <si>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</si>
  <si>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</si>
  <si>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</si>
  <si>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</si>
  <si>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</si>
  <si>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</si>
  <si>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</si>
  <si>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</si>
  <si>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</si>
  <si>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</si>
  <si>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</si>
  <si>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</si>
  <si>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</si>
  <si>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</si>
  <si>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</si>
  <si>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</si>
  <si>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</si>
  <si>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</si>
  <si>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</si>
  <si>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</si>
  <si>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</si>
  <si>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</si>
  <si>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</si>
  <si>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</si>
  <si>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</si>
  <si>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</si>
  <si>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</si>
  <si>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</si>
  <si>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</si>
  <si>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</si>
  <si>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</si>
  <si>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</si>
  <si>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</si>
  <si>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</si>
  <si>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</si>
  <si>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</si>
  <si>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</si>
  <si>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</si>
  <si>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</si>
  <si>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</si>
  <si>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</si>
  <si>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</si>
  <si>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</si>
  <si>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</si>
  <si>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</si>
  <si>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</si>
  <si>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</si>
  <si>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</si>
  <si>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</si>
  <si>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</si>
  <si>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</si>
  <si>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</si>
  <si>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</si>
  <si>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</si>
  <si>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</si>
  <si>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</si>
  <si>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</si>
  <si>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</si>
  <si>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</si>
  <si>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</si>
  <si>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</si>
  <si>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</si>
  <si>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</si>
  <si>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</si>
  <si>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</si>
  <si>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</si>
  <si>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</si>
  <si>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</si>
  <si>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</si>
  <si>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</si>
  <si>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</si>
  <si>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</si>
  <si>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</si>
  <si>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</si>
  <si>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</si>
  <si>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</si>
  <si>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</si>
  <si>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</si>
  <si>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</si>
  <si>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</si>
  <si>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</si>
  <si>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</si>
  <si>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</si>
  <si>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</si>
  <si>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</si>
  <si>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</si>
  <si>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</si>
  <si>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</si>
  <si>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</si>
  <si>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</si>
  <si>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</si>
  <si>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</si>
  <si>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</si>
  <si>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</si>
  <si>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</si>
  <si>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</si>
  <si>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</si>
  <si>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</si>
  <si>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</si>
  <si>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</si>
  <si>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</si>
  <si>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</si>
  <si>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</si>
  <si>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</si>
  <si>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</si>
  <si>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</si>
  <si>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</si>
  <si>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</si>
  <si>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</si>
  <si>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</si>
  <si>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</si>
  <si>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</si>
  <si>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</si>
  <si>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</si>
  <si>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</si>
  <si>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</si>
  <si>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</si>
  <si>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</si>
  <si>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</si>
  <si>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</si>
  <si>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</si>
  <si>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</si>
  <si>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</si>
  <si>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</si>
  <si>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</si>
  <si>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</si>
  <si>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</si>
  <si>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</si>
  <si>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</si>
  <si>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</si>
  <si>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</si>
  <si>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</si>
  <si>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</si>
  <si>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</si>
  <si>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</si>
  <si>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</si>
  <si>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</si>
  <si>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</si>
  <si>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</si>
  <si>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</si>
  <si>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</si>
  <si>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</si>
  <si>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</si>
  <si>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</si>
  <si>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</si>
  <si>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</si>
  <si>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</si>
  <si>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</si>
  <si>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</si>
  <si>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</si>
  <si>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</si>
  <si>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</si>
  <si>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</si>
  <si>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</si>
  <si>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</si>
  <si>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</si>
  <si>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</si>
  <si>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</si>
  <si>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</si>
  <si>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</si>
  <si>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</si>
  <si>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</si>
  <si>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</si>
  <si>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</si>
  <si>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</si>
  <si>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</si>
  <si>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</si>
  <si>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</si>
  <si>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</si>
  <si>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</si>
  <si>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</si>
  <si>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</si>
  <si>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</si>
  <si>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</si>
  <si>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</si>
  <si>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</si>
  <si>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</si>
  <si>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</si>
  <si>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</si>
  <si>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</si>
  <si>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</si>
  <si>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</si>
  <si>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</si>
  <si>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</si>
  <si>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</si>
  <si>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</si>
  <si>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</si>
  <si>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</si>
  <si>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</si>
  <si>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</si>
  <si>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</si>
  <si>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</si>
  <si>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</si>
  <si>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</si>
  <si>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</si>
  <si>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</si>
  <si>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</si>
  <si>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</si>
  <si>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</si>
  <si>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</si>
  <si>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</si>
  <si>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</si>
  <si>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</si>
  <si>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</si>
  <si>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</si>
  <si>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</si>
  <si>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</si>
  <si>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</si>
  <si>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</si>
  <si>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</si>
  <si>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</si>
  <si>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</si>
  <si>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</si>
  <si>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</si>
  <si>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</si>
  <si>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</si>
  <si>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</si>
  <si>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</si>
  <si>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</si>
  <si>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</si>
  <si>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</si>
  <si>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</si>
  <si>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</si>
  <si>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</si>
  <si>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</si>
  <si>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</si>
  <si>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</si>
  <si>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</si>
  <si>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</si>
  <si>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</si>
  <si>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</si>
  <si>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</si>
  <si>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</si>
  <si>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</si>
  <si>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</si>
  <si>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</si>
  <si>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</si>
  <si>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</si>
  <si>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</si>
  <si>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</si>
  <si>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</si>
  <si>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</si>
  <si>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</si>
  <si>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</si>
  <si>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</si>
  <si>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</si>
  <si>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</si>
  <si>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</si>
  <si>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</si>
  <si>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</si>
  <si>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</si>
  <si>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</si>
  <si>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</si>
  <si>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</si>
  <si>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</si>
  <si>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</si>
  <si>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</si>
  <si>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</si>
  <si>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</si>
  <si>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</si>
  <si>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</si>
  <si>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</si>
  <si>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</si>
  <si>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</si>
  <si>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</si>
  <si>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</si>
  <si>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</si>
  <si>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</si>
  <si>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</si>
  <si>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</si>
  <si>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</si>
  <si>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</si>
  <si>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</si>
  <si>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</si>
  <si>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</si>
  <si>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</si>
  <si>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</si>
  <si>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</si>
  <si>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</si>
  <si>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</si>
  <si>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</si>
  <si>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</si>
  <si>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</si>
  <si>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</si>
  <si>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</si>
  <si>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</si>
  <si>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</si>
  <si>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</si>
  <si>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</si>
  <si>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</si>
  <si>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</si>
  <si>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</si>
  <si>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</si>
  <si>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</si>
  <si>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</si>
  <si>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</si>
  <si>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</si>
  <si>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</si>
  <si>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</si>
  <si>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</si>
  <si>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</si>
  <si>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</si>
  <si>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</si>
  <si>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</si>
  <si>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</si>
  <si>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</si>
  <si>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</si>
  <si>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</si>
  <si>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</si>
  <si>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</si>
  <si>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</si>
  <si>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</si>
  <si>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</si>
  <si>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</si>
  <si>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</si>
  <si>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</si>
  <si>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</si>
  <si>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</si>
  <si>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</si>
  <si>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</si>
  <si>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</si>
  <si>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</si>
  <si>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</si>
  <si>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</si>
  <si>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</si>
  <si>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</si>
  <si>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</si>
  <si>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</si>
  <si>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</si>
  <si>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</si>
  <si>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</si>
  <si>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</si>
  <si>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</si>
  <si>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</si>
  <si>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</si>
  <si>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</si>
  <si>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</si>
  <si>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</si>
  <si>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</si>
  <si>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</si>
  <si>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</si>
  <si>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</si>
  <si>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</si>
  <si>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</si>
  <si>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</si>
  <si>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</si>
  <si>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</si>
  <si>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</si>
  <si>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</si>
  <si>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</si>
  <si>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</si>
  <si>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</si>
  <si>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</si>
  <si>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</si>
  <si>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</si>
  <si>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</si>
  <si>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</si>
  <si>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</si>
  <si>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</si>
  <si>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</si>
  <si>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</si>
  <si>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</si>
  <si>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</si>
  <si>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</si>
  <si>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</si>
  <si>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</si>
  <si>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</si>
  <si>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</si>
  <si>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</si>
  <si>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</si>
  <si>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</si>
  <si>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</si>
  <si>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</si>
  <si>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</si>
  <si>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</si>
  <si>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</si>
  <si>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</si>
  <si>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</si>
  <si>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</si>
  <si>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</si>
  <si>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</si>
  <si>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</si>
  <si>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</si>
  <si>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</si>
  <si>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</si>
  <si>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</si>
  <si>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</si>
  <si>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</si>
  <si>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</si>
  <si>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</si>
  <si>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</si>
  <si>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</si>
  <si>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</si>
  <si>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</si>
  <si>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</si>
  <si>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</si>
  <si>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</si>
  <si>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</si>
  <si>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</si>
  <si>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</si>
  <si>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</si>
  <si>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</si>
  <si>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</si>
  <si>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</si>
  <si>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</si>
  <si>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</si>
  <si>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</si>
  <si>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</si>
  <si>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</si>
  <si>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</si>
  <si>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</si>
  <si>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</si>
  <si>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</si>
  <si>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</si>
  <si>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</si>
  <si>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</si>
  <si>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</si>
  <si>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</si>
  <si>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</si>
  <si>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</si>
  <si>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</si>
  <si>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</si>
  <si>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</si>
  <si>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</si>
  <si>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</si>
  <si>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</si>
  <si>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</si>
  <si>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</si>
  <si>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</si>
  <si>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</si>
  <si>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</si>
  <si>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</si>
  <si>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</si>
  <si>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</si>
  <si>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</si>
  <si>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</si>
  <si>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</si>
  <si>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</si>
  <si>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</si>
  <si>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</si>
  <si>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</si>
  <si>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</si>
  <si>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</si>
  <si>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</si>
  <si>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</si>
  <si>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</si>
  <si>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</si>
  <si>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</si>
  <si>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</si>
  <si>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</si>
  <si>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</si>
  <si>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</si>
  <si>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</si>
  <si>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</si>
  <si>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</si>
  <si>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</si>
  <si>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</si>
  <si>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</si>
  <si>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</si>
  <si>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</si>
  <si>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</si>
  <si>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</si>
  <si>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</si>
  <si>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</si>
  <si>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</si>
  <si>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</si>
  <si>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</si>
  <si>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</si>
  <si>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</si>
  <si>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</si>
  <si>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</si>
  <si>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</si>
  <si>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</si>
  <si>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</si>
  <si>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</si>
  <si>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</si>
  <si>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</si>
  <si>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</si>
  <si>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</si>
  <si>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</si>
  <si>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</si>
  <si>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</si>
  <si>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</si>
  <si>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</si>
  <si>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</si>
  <si>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</si>
  <si>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</si>
  <si>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</si>
  <si>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</si>
  <si>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</si>
  <si>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</si>
  <si>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</si>
  <si>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</si>
  <si>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</si>
  <si>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</si>
  <si>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</si>
  <si>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</si>
  <si>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</si>
  <si>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</si>
  <si>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</si>
  <si>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</si>
  <si>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</si>
  <si>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</si>
  <si>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</si>
  <si>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</si>
  <si>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</si>
  <si>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</si>
  <si>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</si>
  <si>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</si>
  <si>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</si>
  <si>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</si>
  <si>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</si>
  <si>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</si>
  <si>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</si>
  <si>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</si>
  <si>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</si>
  <si>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</si>
  <si>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</si>
  <si>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</si>
  <si>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</si>
  <si>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</si>
  <si>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</si>
  <si>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</si>
  <si>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</si>
  <si>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</si>
  <si>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</si>
  <si>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</si>
  <si>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</si>
  <si>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</si>
  <si>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</si>
  <si>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</si>
  <si>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</si>
  <si>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</si>
  <si>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</si>
  <si>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</si>
  <si>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</si>
  <si>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</si>
  <si>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</si>
  <si>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</si>
  <si>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</si>
  <si>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</si>
  <si>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</si>
  <si>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</si>
  <si>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</si>
  <si>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</si>
  <si>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</si>
  <si>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</si>
  <si>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</si>
  <si>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</si>
  <si>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</si>
  <si>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</si>
  <si>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</si>
  <si>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</si>
  <si>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</si>
  <si>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</si>
  <si>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</si>
  <si>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</si>
  <si>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</si>
  <si>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</si>
  <si>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</si>
  <si>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</si>
  <si>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</si>
  <si>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</si>
  <si>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</si>
  <si>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</si>
  <si>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</si>
  <si>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</si>
  <si>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</si>
  <si>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</si>
  <si>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</si>
  <si>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</si>
  <si>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</si>
  <si>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</si>
  <si>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</si>
  <si>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</si>
  <si>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</si>
  <si>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</si>
  <si>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</si>
  <si>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</si>
  <si>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</si>
  <si>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</si>
  <si>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</si>
  <si>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</si>
  <si>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</si>
  <si>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</si>
  <si>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</si>
  <si>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</si>
  <si>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</si>
  <si>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</si>
  <si>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</si>
  <si>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</si>
  <si>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</si>
  <si>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</si>
  <si>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</si>
  <si>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</si>
  <si>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</si>
  <si>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</si>
  <si>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</si>
  <si>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</si>
  <si>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</si>
  <si>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</si>
  <si>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</si>
  <si>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</si>
  <si>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</si>
  <si>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</si>
  <si>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</si>
  <si>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</si>
  <si>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</si>
  <si>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</si>
  <si>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</si>
  <si>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</si>
  <si>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</si>
  <si>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</si>
  <si>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</si>
  <si>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</si>
  <si>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</si>
  <si>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</si>
  <si>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</si>
  <si>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</si>
  <si>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</si>
  <si>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</si>
  <si>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</si>
  <si>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</si>
  <si>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</si>
  <si>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</si>
  <si>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</si>
  <si>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</si>
  <si>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</si>
  <si>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</si>
  <si>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</si>
  <si>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</si>
  <si>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</si>
  <si>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</si>
  <si>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</si>
  <si>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</si>
  <si>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</si>
  <si>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</si>
  <si>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</si>
  <si>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</si>
  <si>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</si>
  <si>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</si>
  <si>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</si>
  <si>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</si>
  <si>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</si>
  <si>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</si>
  <si>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</si>
  <si>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</si>
  <si>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</si>
  <si>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</si>
  <si>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</si>
  <si>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</si>
  <si>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</si>
  <si>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</si>
  <si>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</si>
  <si>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</si>
  <si>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</si>
  <si>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</si>
  <si>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</si>
  <si>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</si>
  <si>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</si>
  <si>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</si>
  <si>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</si>
  <si>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</si>
  <si>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</si>
  <si>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</si>
  <si>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</si>
  <si>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</si>
  <si>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</si>
  <si>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</si>
  <si>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</si>
  <si>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</si>
  <si>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</si>
  <si>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</si>
  <si>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</si>
  <si>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</si>
  <si>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</si>
  <si>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</si>
  <si>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</si>
  <si>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</si>
  <si>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</si>
  <si>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</si>
  <si>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</si>
  <si>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</si>
  <si>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</si>
  <si>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</si>
  <si>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</si>
  <si>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</si>
  <si>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</si>
  <si>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</si>
  <si>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</si>
  <si>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</si>
  <si>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</si>
  <si>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</si>
  <si>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</si>
  <si>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</si>
  <si>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</si>
  <si>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</si>
  <si>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</si>
  <si>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</si>
  <si>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</si>
  <si>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</si>
  <si>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</si>
  <si>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</si>
  <si>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</si>
  <si>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</si>
  <si>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</si>
  <si>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</si>
  <si>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</si>
  <si>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</si>
  <si>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</si>
  <si>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</si>
  <si>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</si>
  <si>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</si>
  <si>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</si>
  <si>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</si>
  <si>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</si>
  <si>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</si>
  <si>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</si>
  <si>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</si>
  <si>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</si>
  <si>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</si>
  <si>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</si>
  <si>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</si>
  <si>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</si>
  <si>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</si>
  <si>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</si>
  <si>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</si>
  <si>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</si>
  <si>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</si>
  <si>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</si>
  <si>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</si>
  <si>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</si>
  <si>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</si>
  <si>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</si>
  <si>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</si>
  <si>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</si>
  <si>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</si>
  <si>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</si>
  <si>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</si>
  <si>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</si>
  <si>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</si>
  <si>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</si>
  <si>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</si>
  <si>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</si>
  <si>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</si>
  <si>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</si>
  <si>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</si>
  <si>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</si>
  <si>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</si>
  <si>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</si>
  <si>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</si>
  <si>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</si>
  <si>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</si>
  <si>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</si>
  <si>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</si>
  <si>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</si>
  <si>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</si>
  <si>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</si>
  <si>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</si>
  <si>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</si>
  <si>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</si>
  <si>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</si>
  <si>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</si>
  <si>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</si>
  <si>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</si>
  <si>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</si>
  <si>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</si>
  <si>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</si>
  <si>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</si>
  <si>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</si>
  <si>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</si>
  <si>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</si>
  <si>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</si>
  <si>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</si>
  <si>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</si>
  <si>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</si>
  <si>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</si>
  <si>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</si>
  <si>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</si>
  <si>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</si>
  <si>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</si>
  <si>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</si>
  <si>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</si>
  <si>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</si>
  <si>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</si>
  <si>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</si>
  <si>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</si>
  <si>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</si>
  <si>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</si>
  <si>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</si>
  <si>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</si>
  <si>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</si>
  <si>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</si>
  <si>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</si>
  <si>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</si>
  <si>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</si>
  <si>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</si>
  <si>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</si>
  <si>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</si>
  <si>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</si>
  <si>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</si>
  <si>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</si>
  <si>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</si>
  <si>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</si>
  <si>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</si>
  <si>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</si>
  <si>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</si>
  <si>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</si>
  <si>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</si>
  <si>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</si>
  <si>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</si>
  <si>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</si>
  <si>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</si>
  <si>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</si>
  <si>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</si>
  <si>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</si>
  <si>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</si>
  <si>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</si>
  <si>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</si>
  <si>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</si>
  <si>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</si>
  <si>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</si>
  <si>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</si>
  <si>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</si>
  <si>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</si>
  <si>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</si>
  <si>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</si>
  <si>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</si>
  <si>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</si>
  <si>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</si>
  <si>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</si>
  <si>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</si>
  <si>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</si>
  <si>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</si>
  <si>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</si>
  <si>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</si>
  <si>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</si>
  <si>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</si>
  <si>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</si>
  <si>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</si>
  <si>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</si>
  <si>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</si>
  <si>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</si>
  <si>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</si>
  <si>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</si>
  <si>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</si>
  <si>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</si>
  <si>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</si>
  <si>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</si>
  <si>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</si>
  <si>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</si>
  <si>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</si>
  <si>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</si>
  <si>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</si>
  <si>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</si>
  <si>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</si>
  <si>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</si>
  <si>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</si>
  <si>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</si>
  <si>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</si>
  <si>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</si>
  <si>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</si>
  <si>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</si>
  <si>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</si>
  <si>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</si>
  <si>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</si>
  <si>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</si>
  <si>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</si>
  <si>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</si>
  <si>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</si>
  <si>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</si>
  <si>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</si>
  <si>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</si>
  <si>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</si>
  <si>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</si>
  <si>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</si>
  <si>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</si>
  <si>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</si>
  <si>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</si>
  <si>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</si>
  <si>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</si>
  <si>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</si>
  <si>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</si>
  <si>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</si>
  <si>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</si>
  <si>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</si>
  <si>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</si>
  <si>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</si>
  <si>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</si>
  <si>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</si>
  <si>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</si>
  <si>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</si>
  <si>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</si>
  <si>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</si>
  <si>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</si>
  <si>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</si>
  <si>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</si>
  <si>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</si>
  <si>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</si>
  <si>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</si>
  <si>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</si>
  <si>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</si>
  <si>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</si>
  <si>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</si>
  <si>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</si>
  <si>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</si>
  <si>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</si>
  <si>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</si>
  <si>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</si>
  <si>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</si>
  <si>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</si>
  <si>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</si>
  <si>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</si>
  <si>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</si>
  <si>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</si>
  <si>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</si>
  <si>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</si>
  <si>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</si>
  <si>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</si>
  <si>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</si>
  <si>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</si>
  <si>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</si>
  <si>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</si>
  <si>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</si>
  <si>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</si>
  <si>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</si>
  <si>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</si>
  <si>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</si>
  <si>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</si>
  <si>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</si>
  <si>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</si>
  <si>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</si>
  <si>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</si>
  <si>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</si>
  <si>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</si>
  <si>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</si>
  <si>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</si>
  <si>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</si>
  <si>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</si>
  <si>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</si>
  <si>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</si>
  <si>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</si>
  <si>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</si>
  <si>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</si>
  <si>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</si>
  <si>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</si>
  <si>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</si>
  <si>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</si>
  <si>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</si>
  <si>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</si>
  <si>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</si>
  <si>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</si>
  <si>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</si>
  <si>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</si>
  <si>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</si>
  <si>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</si>
  <si>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</si>
  <si>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</si>
  <si>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</si>
  <si>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</si>
  <si>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</si>
  <si>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</si>
  <si>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</si>
  <si>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</si>
  <si>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</si>
  <si>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</si>
  <si>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</si>
  <si>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</si>
  <si>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</si>
  <si>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</si>
  <si>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</si>
  <si>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</si>
  <si>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</si>
  <si>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</si>
  <si>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</si>
  <si>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</si>
  <si>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</si>
  <si>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</si>
  <si>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</si>
  <si>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</si>
  <si>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</si>
  <si>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</si>
  <si>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</si>
  <si>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</si>
  <si>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</si>
  <si>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</si>
  <si>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</si>
  <si>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</si>
  <si>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</si>
  <si>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</si>
  <si>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</si>
  <si>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</si>
  <si>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</si>
  <si>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</si>
  <si>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</si>
  <si>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</si>
  <si>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</si>
  <si>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</si>
  <si>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</si>
  <si>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</si>
  <si>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</si>
  <si>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</si>
  <si>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</si>
  <si>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</si>
  <si>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</si>
  <si>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</si>
  <si>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</si>
  <si>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</si>
  <si>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</si>
  <si>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</si>
  <si>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</si>
  <si>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</si>
  <si>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</si>
  <si>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</si>
  <si>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</si>
  <si>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</si>
  <si>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</si>
  <si>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</si>
  <si>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</si>
  <si>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</si>
  <si>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</si>
  <si>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</si>
  <si>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</si>
  <si>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</si>
  <si>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</si>
  <si>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</si>
  <si>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</si>
  <si>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</si>
  <si>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</si>
  <si>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</si>
  <si>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</si>
  <si>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</si>
  <si>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</si>
  <si>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</si>
  <si>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</si>
  <si>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</si>
  <si>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</si>
  <si>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</si>
  <si>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</si>
  <si>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</si>
  <si>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</si>
  <si>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</si>
  <si>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</si>
  <si>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</si>
  <si>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</si>
  <si>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</si>
  <si>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</si>
  <si>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</si>
  <si>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</si>
  <si>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</si>
  <si>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</si>
  <si>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</si>
  <si>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</si>
  <si>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</si>
  <si>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</si>
  <si>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</si>
  <si>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</si>
  <si>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</si>
  <si>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</si>
  <si>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</si>
  <si>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</si>
  <si>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</si>
  <si>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</si>
  <si>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</si>
  <si>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</si>
  <si>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</si>
  <si>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</si>
  <si>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</si>
  <si>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</si>
  <si>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</si>
  <si>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</si>
  <si>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</si>
  <si>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</si>
  <si>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</si>
  <si>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</si>
  <si>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</si>
  <si>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</si>
  <si>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</si>
  <si>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</si>
  <si>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</si>
  <si>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</si>
  <si>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</si>
  <si>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</si>
  <si>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</si>
  <si>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</si>
  <si>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</si>
  <si>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</si>
  <si>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</si>
  <si>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</si>
  <si>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</si>
  <si>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</si>
  <si>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</si>
  <si>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</si>
  <si>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</si>
  <si>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</si>
  <si>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</si>
  <si>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</si>
  <si>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</si>
  <si>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</si>
  <si>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</si>
  <si>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</si>
  <si>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</si>
  <si>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</si>
  <si>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</si>
  <si>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</si>
  <si>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</si>
  <si>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</si>
  <si>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</si>
  <si>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</si>
  <si>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</si>
  <si>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</si>
  <si>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</si>
  <si>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</si>
  <si>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</si>
  <si>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</si>
  <si>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</si>
  <si>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</si>
  <si>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</si>
  <si>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</si>
  <si>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</si>
  <si>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</si>
  <si>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</si>
  <si>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</si>
  <si>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</si>
  <si>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</si>
  <si>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</si>
  <si>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</si>
  <si>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</si>
  <si>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</si>
  <si>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</si>
  <si>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</si>
  <si>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</si>
  <si>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</si>
  <si>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</si>
  <si>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</si>
  <si>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</si>
  <si>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</si>
  <si>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</si>
  <si>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</si>
  <si>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</si>
  <si>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</si>
  <si>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</si>
  <si>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</si>
  <si>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</si>
  <si>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</si>
  <si>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</si>
  <si>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</si>
  <si>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</si>
  <si>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</si>
  <si>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</si>
  <si>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</si>
  <si>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</si>
  <si>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</si>
  <si>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</si>
  <si>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</si>
  <si>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</si>
  <si>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</si>
  <si>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</si>
  <si>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</si>
  <si>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</si>
  <si>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</si>
  <si>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</si>
  <si>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</si>
  <si>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</si>
  <si>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</si>
  <si>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</si>
  <si>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</si>
  <si>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</si>
  <si>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</si>
  <si>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</si>
  <si>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</si>
  <si>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</si>
  <si>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</si>
  <si>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</si>
  <si>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</si>
  <si>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</si>
  <si>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</si>
  <si>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</si>
  <si>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</si>
  <si>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</si>
  <si>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</si>
  <si>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</si>
  <si>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</si>
  <si>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</si>
  <si>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</si>
  <si>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</si>
  <si>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</si>
  <si>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</si>
  <si>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</si>
  <si>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</si>
  <si>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</si>
  <si>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</si>
  <si>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</si>
  <si>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</si>
  <si>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</si>
  <si>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</si>
  <si>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</si>
  <si>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</si>
  <si>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</si>
  <si>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</si>
  <si>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</si>
  <si>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</si>
  <si>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</si>
  <si>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</si>
  <si>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</si>
  <si>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</si>
  <si>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</si>
  <si>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</si>
  <si>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</si>
  <si>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</si>
  <si>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</si>
  <si>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</si>
  <si>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</si>
  <si>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</si>
  <si>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</si>
  <si>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</si>
  <si>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</si>
  <si>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</si>
  <si>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</si>
  <si>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</si>
  <si>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</si>
  <si>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</si>
  <si>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</si>
  <si>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</si>
  <si>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</si>
  <si>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</si>
  <si>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</si>
  <si>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</si>
  <si>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</si>
  <si>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</si>
  <si>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</si>
  <si>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</si>
  <si>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</si>
  <si>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</si>
  <si>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</si>
  <si>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</si>
  <si>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</si>
  <si>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</si>
  <si>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</si>
  <si>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</si>
  <si>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</si>
  <si>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</si>
  <si>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</si>
  <si>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</si>
  <si>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</si>
  <si>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</si>
  <si>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</si>
  <si>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</si>
  <si>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</si>
  <si>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</si>
  <si>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</si>
  <si>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</si>
  <si>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</si>
  <si>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</si>
  <si>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</si>
  <si>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</si>
  <si>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</si>
  <si>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</si>
  <si>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</si>
  <si>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</si>
  <si>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</si>
  <si>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</si>
  <si>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</si>
  <si>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</si>
  <si>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</si>
  <si>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</si>
  <si>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</si>
  <si>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</si>
  <si>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</si>
  <si>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</si>
  <si>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</si>
  <si>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</si>
  <si>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</si>
  <si>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</si>
  <si>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</si>
  <si>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</si>
  <si>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</si>
  <si>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</si>
  <si>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</si>
  <si>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</si>
  <si>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</si>
  <si>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</si>
  <si>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</si>
  <si>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</si>
  <si>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</si>
  <si>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</si>
  <si>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</si>
  <si>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</si>
  <si>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</si>
  <si>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</si>
  <si>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</si>
  <si>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</si>
  <si>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</si>
  <si>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</si>
  <si>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</si>
  <si>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</si>
  <si>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</si>
  <si>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</si>
  <si>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</si>
  <si>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</si>
  <si>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</si>
  <si>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</si>
  <si>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</si>
  <si>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</si>
  <si>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</si>
  <si>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</si>
  <si>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</si>
  <si>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</si>
  <si>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</si>
  <si>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</si>
  <si>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</si>
  <si>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</si>
  <si>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</si>
  <si>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</si>
  <si>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</si>
  <si>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</si>
  <si>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</si>
  <si>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</si>
  <si>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</si>
  <si>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</si>
  <si>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</si>
  <si>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</si>
  <si>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</si>
  <si>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</si>
  <si>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</si>
  <si>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</si>
  <si>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</si>
  <si>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</si>
  <si>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</si>
  <si>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</si>
  <si>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</si>
  <si>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</si>
  <si>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</si>
  <si>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</si>
  <si>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</si>
  <si>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</si>
  <si>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</si>
  <si>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</si>
  <si>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</si>
  <si>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</si>
  <si>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</si>
  <si>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</si>
  <si>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</si>
  <si>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</si>
  <si>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</si>
  <si>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</si>
  <si>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</si>
  <si>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</si>
  <si>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</si>
  <si>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</si>
  <si>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</si>
  <si>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</si>
  <si>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</si>
  <si>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</si>
  <si>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</si>
  <si>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</si>
  <si>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</si>
  <si>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</si>
  <si>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</si>
  <si>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</si>
  <si>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</si>
  <si>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</si>
  <si>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</si>
  <si>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</si>
  <si>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</si>
  <si>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</si>
  <si>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</si>
  <si>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</si>
  <si>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</si>
  <si>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</si>
  <si>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</si>
  <si>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</si>
  <si>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</si>
  <si>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</si>
  <si>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</si>
  <si>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</si>
  <si>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</si>
  <si>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</si>
  <si>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</si>
  <si>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</si>
  <si>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</si>
  <si>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</si>
  <si>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</si>
  <si>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</si>
  <si>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</si>
  <si>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</si>
  <si>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</si>
  <si>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</si>
  <si>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</si>
  <si>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</si>
  <si>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</si>
  <si>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</si>
  <si>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</si>
  <si>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</si>
  <si>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</si>
  <si>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</si>
  <si>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</si>
  <si>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</si>
  <si>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</si>
  <si>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</si>
  <si>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</si>
  <si>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</si>
  <si>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</si>
  <si>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</si>
  <si>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</si>
  <si>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</si>
  <si>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</si>
  <si>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</si>
  <si>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</si>
  <si>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</si>
  <si>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</si>
  <si>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</si>
  <si>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</si>
  <si>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</si>
  <si>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</si>
  <si>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</si>
  <si>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</si>
  <si>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</si>
  <si>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</si>
  <si>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</si>
  <si>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</si>
  <si>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</si>
  <si>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</si>
  <si>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</si>
  <si>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</si>
  <si>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</si>
  <si>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</si>
  <si>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</si>
  <si>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</si>
  <si>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</si>
  <si>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</si>
  <si>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</si>
  <si>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</si>
  <si>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</si>
  <si>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</si>
  <si>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</si>
  <si>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</si>
  <si>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</si>
  <si>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</si>
  <si>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</si>
  <si>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</si>
  <si>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</si>
  <si>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</si>
  <si>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</si>
  <si>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</si>
  <si>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</si>
  <si>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</si>
  <si>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</si>
  <si>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</si>
  <si>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</si>
  <si>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</si>
  <si>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</si>
  <si>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</si>
  <si>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</si>
  <si>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</si>
  <si>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</si>
  <si>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</si>
  <si>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</si>
  <si>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</si>
  <si>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</si>
  <si>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</si>
  <si>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</si>
  <si>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</si>
  <si>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</si>
  <si>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</si>
  <si>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</si>
  <si>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</si>
  <si>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</si>
  <si>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</si>
  <si>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</si>
  <si>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</si>
  <si>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</si>
  <si>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</si>
  <si>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</si>
  <si>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</si>
  <si>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</si>
  <si>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</si>
  <si>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</si>
  <si>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</si>
  <si>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</si>
  <si>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</si>
  <si>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</si>
  <si>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</si>
  <si>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</si>
  <si>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</si>
  <si>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</si>
  <si>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</si>
  <si>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</si>
  <si>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</si>
  <si>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</si>
  <si>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</si>
  <si>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</si>
  <si>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</si>
  <si>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</si>
  <si>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</si>
  <si>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</si>
  <si>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</si>
  <si>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</si>
  <si>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</si>
  <si>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</si>
  <si>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</si>
  <si>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</si>
  <si>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</si>
  <si>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</si>
  <si>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</si>
  <si>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</si>
  <si>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</si>
  <si>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</si>
  <si>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</si>
  <si>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</si>
  <si>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</si>
  <si>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</si>
  <si>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</si>
  <si>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</si>
  <si>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</si>
  <si>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</si>
  <si>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</si>
  <si>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</si>
  <si>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</si>
  <si>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</si>
  <si>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</si>
  <si>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</si>
  <si>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</si>
  <si>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</si>
  <si>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</si>
  <si>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</si>
  <si>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</si>
  <si>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</si>
  <si>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</si>
  <si>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</si>
  <si>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</si>
  <si>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</si>
  <si>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</si>
  <si>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</si>
  <si>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</si>
  <si>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</si>
  <si>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</si>
  <si>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</si>
  <si>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</si>
  <si>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</si>
  <si>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</si>
  <si>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</si>
  <si>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</si>
  <si>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</si>
  <si>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</si>
  <si>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</si>
  <si>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</si>
  <si>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</si>
  <si>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</si>
  <si>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</si>
  <si>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</si>
  <si>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</si>
  <si>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</si>
  <si>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</si>
  <si>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</si>
  <si>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</si>
  <si>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</si>
  <si>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</si>
  <si>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</si>
  <si>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</si>
  <si>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</si>
  <si>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</si>
  <si>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</si>
  <si>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</si>
  <si>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</si>
  <si>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</si>
  <si>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</si>
  <si>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</si>
  <si>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</si>
  <si>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</si>
  <si>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</si>
  <si>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</si>
  <si>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</si>
  <si>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</si>
  <si>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</si>
  <si>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</si>
  <si>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</si>
  <si>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</si>
  <si>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</si>
  <si>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</si>
  <si>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</si>
  <si>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</si>
  <si>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</si>
  <si>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</si>
  <si>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</si>
  <si>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</si>
  <si>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</si>
  <si>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</si>
  <si>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</si>
  <si>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</si>
  <si>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</si>
  <si>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</si>
  <si>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</si>
  <si>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</si>
  <si>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</si>
  <si>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</si>
  <si>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</si>
  <si>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</si>
  <si>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</si>
  <si>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</si>
  <si>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</si>
  <si>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</si>
  <si>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</si>
  <si>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</si>
  <si>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</si>
  <si>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</si>
  <si>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</si>
  <si>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</si>
  <si>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</si>
  <si>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</si>
  <si>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</si>
  <si>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</si>
  <si>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</si>
  <si>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</si>
  <si>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</si>
  <si>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</si>
  <si>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</si>
  <si>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</si>
  <si>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</si>
  <si>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</si>
  <si>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</si>
  <si>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</si>
  <si>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</si>
  <si>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</si>
  <si>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</si>
  <si>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</si>
  <si>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</si>
  <si>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</si>
  <si>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</si>
  <si>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</si>
  <si>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</si>
  <si>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</si>
  <si>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</si>
  <si>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</si>
  <si>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</si>
  <si>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</si>
  <si>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</si>
  <si>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</si>
  <si>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</si>
  <si>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</si>
  <si>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</si>
  <si>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</si>
  <si>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</si>
  <si>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</si>
  <si>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</si>
  <si>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</si>
  <si>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</si>
  <si>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</si>
  <si>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</si>
  <si>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</si>
  <si>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</si>
  <si>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</si>
  <si>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</si>
  <si>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</si>
  <si>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</si>
  <si>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</si>
  <si>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</si>
  <si>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</si>
  <si>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</si>
  <si>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</si>
  <si>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</si>
  <si>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</si>
  <si>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</si>
  <si>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</si>
  <si>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</si>
  <si>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</si>
  <si>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</si>
  <si>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</si>
  <si>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</si>
  <si>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</si>
  <si>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</si>
  <si>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</si>
  <si>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</si>
  <si>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</si>
  <si>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</si>
  <si>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</si>
  <si>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</si>
  <si>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</si>
  <si>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</si>
  <si>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</si>
  <si>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</si>
  <si>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</si>
  <si>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</si>
  <si>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</si>
  <si>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</si>
  <si>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</si>
  <si>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</si>
  <si>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</si>
  <si>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</si>
  <si>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</si>
  <si>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</si>
  <si>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</si>
  <si>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</si>
  <si>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</si>
  <si>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</si>
  <si>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</si>
  <si>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</si>
  <si>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</si>
  <si>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</si>
  <si>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</si>
  <si>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</si>
  <si>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</si>
  <si>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</si>
  <si>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</si>
  <si>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</si>
  <si>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</si>
  <si>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</si>
  <si>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</si>
  <si>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</si>
  <si>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</si>
  <si>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</si>
  <si>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</si>
  <si>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</si>
  <si>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</si>
  <si>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</si>
  <si>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</si>
  <si>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</si>
  <si>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</si>
  <si>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</si>
  <si>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</si>
  <si>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</si>
  <si>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</si>
  <si>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</si>
  <si>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</si>
  <si>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</si>
  <si>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</si>
  <si>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</si>
  <si>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</si>
  <si>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</si>
  <si>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</si>
  <si>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</si>
  <si>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</si>
  <si>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</si>
  <si>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</si>
  <si>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</si>
  <si>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</si>
  <si>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</si>
  <si>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</si>
  <si>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</si>
  <si>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</si>
  <si>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</si>
  <si>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</si>
  <si>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</si>
  <si>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</si>
  <si>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</si>
  <si>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</si>
  <si>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</si>
  <si>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</si>
  <si>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</si>
  <si>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</si>
  <si>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</si>
  <si>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</si>
  <si>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</si>
  <si>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</si>
  <si>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</si>
  <si>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</si>
  <si>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</si>
  <si>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</si>
  <si>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</si>
  <si>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</si>
  <si>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</si>
  <si>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</si>
  <si>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</si>
  <si>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</si>
  <si>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</si>
  <si>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</si>
  <si>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</si>
  <si>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</si>
  <si>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</si>
  <si>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</si>
  <si>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</si>
  <si>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</si>
  <si>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</si>
  <si>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</si>
  <si>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</si>
  <si>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</si>
  <si>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</si>
  <si>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</si>
  <si>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</si>
  <si>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</si>
  <si>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</si>
  <si>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</si>
  <si>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</si>
  <si>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</si>
  <si>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</si>
  <si>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</si>
  <si>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</si>
  <si>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</si>
  <si>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</si>
  <si>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</si>
  <si>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</si>
  <si>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</si>
  <si>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</si>
  <si>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</si>
  <si>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</si>
  <si>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</si>
  <si>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</si>
  <si>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</si>
  <si>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</si>
  <si>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</si>
  <si>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</si>
  <si>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</si>
  <si>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</si>
  <si>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</si>
  <si>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</si>
  <si>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</si>
  <si>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</si>
  <si>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</si>
  <si>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</si>
  <si>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</si>
  <si>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</si>
  <si>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</si>
  <si>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</si>
  <si>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</si>
  <si>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</si>
  <si>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</si>
  <si>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</si>
  <si>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</si>
  <si>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</si>
  <si>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</si>
  <si>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</si>
  <si>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</si>
  <si>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</si>
  <si>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</si>
  <si>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</si>
  <si>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</si>
  <si>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</si>
  <si>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</si>
  <si>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</si>
  <si>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</si>
  <si>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</si>
  <si>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</si>
  <si>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</si>
  <si>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</si>
  <si>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</si>
  <si>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</si>
  <si>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</si>
  <si>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</si>
  <si>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</si>
  <si>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</si>
  <si>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</si>
  <si>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</si>
  <si>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</si>
  <si>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</si>
  <si>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</si>
  <si>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</si>
  <si>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</si>
  <si>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</si>
  <si>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</si>
  <si>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</si>
  <si>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</si>
  <si>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</si>
  <si>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</si>
  <si>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</si>
  <si>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</si>
  <si>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</si>
  <si>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</si>
  <si>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</si>
  <si>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</si>
  <si>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</si>
  <si>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</si>
  <si>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</si>
  <si>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</si>
  <si>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</si>
  <si>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</si>
  <si>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</si>
  <si>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</si>
  <si>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</si>
  <si>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</si>
  <si>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</si>
  <si>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</si>
  <si>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</si>
  <si>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</si>
  <si>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</si>
  <si>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</si>
  <si>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</si>
  <si>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</si>
  <si>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</si>
  <si>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</si>
  <si>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</si>
  <si>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</si>
  <si>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</si>
  <si>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</si>
  <si>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</si>
  <si>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</si>
  <si>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</si>
  <si>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</si>
  <si>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</si>
  <si>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</si>
  <si>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</si>
  <si>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</si>
  <si>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</si>
  <si>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</si>
  <si>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</si>
  <si>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</si>
  <si>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</si>
  <si>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</si>
  <si>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</si>
  <si>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</si>
  <si>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</si>
  <si>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</si>
  <si>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</si>
  <si>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</si>
  <si>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</si>
  <si>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</si>
  <si>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</si>
  <si>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</si>
  <si>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</si>
  <si>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</si>
  <si>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</si>
  <si>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</si>
  <si>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</si>
  <si>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</si>
  <si>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</si>
  <si>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</si>
  <si>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</si>
  <si>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</si>
  <si>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</si>
  <si>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</si>
  <si>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</si>
  <si>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</si>
  <si>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</si>
  <si>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</si>
  <si>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</si>
  <si>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</si>
  <si>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</si>
  <si>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</si>
  <si>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</si>
  <si>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</si>
  <si>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</si>
  <si>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</si>
  <si>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</si>
  <si>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</si>
  <si>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</si>
  <si>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</si>
  <si>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</si>
  <si>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</si>
  <si>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</si>
  <si>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</si>
  <si>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</si>
  <si>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</si>
  <si>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</si>
  <si>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</si>
  <si>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</si>
  <si>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</si>
  <si>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</si>
  <si>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</si>
  <si>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</si>
  <si>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</si>
  <si>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</si>
  <si>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</si>
  <si>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</si>
  <si>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</si>
  <si>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</si>
  <si>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</si>
  <si>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</si>
  <si>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</si>
  <si>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</si>
  <si>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</si>
  <si>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</si>
  <si>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</si>
  <si>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</si>
  <si>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</si>
  <si>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</si>
  <si>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</si>
  <si>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</si>
  <si>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</si>
  <si>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</si>
  <si>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</si>
  <si>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</si>
  <si>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</si>
  <si>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</si>
  <si>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</si>
  <si>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</si>
  <si>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</si>
  <si>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</si>
  <si>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</si>
  <si>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</si>
  <si>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</si>
  <si>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</si>
  <si>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</si>
  <si>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</si>
  <si>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</si>
  <si>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</si>
  <si>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</si>
  <si>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</si>
  <si>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</si>
  <si>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</si>
  <si>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</si>
  <si>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</si>
  <si>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</si>
  <si>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</si>
  <si>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</si>
  <si>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</si>
  <si>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</si>
  <si>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</si>
  <si>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</si>
  <si>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</si>
  <si>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</si>
  <si>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</si>
  <si>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</si>
  <si>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</si>
  <si>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</si>
  <si>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</si>
  <si>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</si>
  <si>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</si>
  <si>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</si>
  <si>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</si>
  <si>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</si>
  <si>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</si>
  <si>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</si>
  <si>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</si>
  <si>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</si>
  <si>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</si>
  <si>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</si>
  <si>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</si>
  <si>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</si>
  <si>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</si>
  <si>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</si>
  <si>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</si>
  <si>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</si>
  <si>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</si>
  <si>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</si>
  <si>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</si>
  <si>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</si>
  <si>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</si>
  <si>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</si>
  <si>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</si>
  <si>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</si>
  <si>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</si>
  <si>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</si>
  <si>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</si>
  <si>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</si>
  <si>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</si>
  <si>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</si>
  <si>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</si>
  <si>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</si>
  <si>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</si>
  <si>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</si>
  <si>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</si>
  <si>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</si>
  <si>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</si>
  <si>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</si>
  <si>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</si>
  <si>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</si>
  <si>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</si>
  <si>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</si>
  <si>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</si>
  <si>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</si>
  <si>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</si>
  <si>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</si>
  <si>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</si>
  <si>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</si>
  <si>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</si>
  <si>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</si>
  <si>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</si>
  <si>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</si>
  <si>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</si>
  <si>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</si>
  <si>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</si>
  <si>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</si>
  <si>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</si>
  <si>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</si>
  <si>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</si>
  <si>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</si>
  <si>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</si>
  <si>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</si>
  <si>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</si>
  <si>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</si>
  <si>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</si>
  <si>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</si>
  <si>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</si>
  <si>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</si>
  <si>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</si>
  <si>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</si>
  <si>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</si>
  <si>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</si>
  <si>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</si>
  <si>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</si>
  <si>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</si>
  <si>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</si>
  <si>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</si>
  <si>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</si>
  <si>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</si>
  <si>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</si>
  <si>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</si>
  <si>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</si>
  <si>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</si>
  <si>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</si>
  <si>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</si>
  <si>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</si>
  <si>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</si>
  <si>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</si>
  <si>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</si>
  <si>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</si>
  <si>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</si>
  <si>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</si>
  <si>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</si>
  <si>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</si>
  <si>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</si>
  <si>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</si>
  <si>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</si>
  <si>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</si>
  <si>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</si>
  <si>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</si>
  <si>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</si>
  <si>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</si>
  <si>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</si>
  <si>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</si>
  <si>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</si>
  <si>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</si>
  <si>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</si>
  <si>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</si>
  <si>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</si>
  <si>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</si>
  <si>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</si>
  <si>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</si>
  <si>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</si>
  <si>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</si>
  <si>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</si>
  <si>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</si>
  <si>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</si>
  <si>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</si>
  <si>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</si>
  <si>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</si>
  <si>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</si>
  <si>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</si>
  <si>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</si>
  <si>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</si>
  <si>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</si>
  <si>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</si>
  <si>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</si>
  <si>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</si>
  <si>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</si>
  <si>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</si>
  <si>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</si>
  <si>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</si>
  <si>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</si>
  <si>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</si>
  <si>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</si>
  <si>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</si>
  <si>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</si>
  <si>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</si>
  <si>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</si>
  <si>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</si>
  <si>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</si>
  <si>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</si>
  <si>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</si>
  <si>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</si>
  <si>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</si>
  <si>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</si>
  <si>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</si>
  <si>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</si>
  <si>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</si>
  <si>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</si>
  <si>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</si>
  <si>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</si>
  <si>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</si>
  <si>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</si>
  <si>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</si>
  <si>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</si>
  <si>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</si>
  <si>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</si>
  <si>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</si>
  <si>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</si>
  <si>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</si>
  <si>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</si>
  <si>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</si>
  <si>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</si>
  <si>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</si>
  <si>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</si>
  <si>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</si>
  <si>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</si>
  <si>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</si>
  <si>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</si>
  <si>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</si>
  <si>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</si>
  <si>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</si>
  <si>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</si>
  <si>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</si>
  <si>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</si>
  <si>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</si>
  <si>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</si>
  <si>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</si>
  <si>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</si>
  <si>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</si>
  <si>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</si>
  <si>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</si>
  <si>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</si>
  <si>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</si>
  <si>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</si>
  <si>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</si>
  <si>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</si>
  <si>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</si>
  <si>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</si>
  <si>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</si>
  <si>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</si>
  <si>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</si>
  <si>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</si>
  <si>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</si>
  <si>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</si>
  <si>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</si>
  <si>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</si>
  <si>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</si>
  <si>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</si>
  <si>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</si>
  <si>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</si>
  <si>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</si>
  <si>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</si>
  <si>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</si>
  <si>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</si>
  <si>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</si>
  <si>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</si>
  <si>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</si>
  <si>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</si>
  <si>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</si>
  <si>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</si>
  <si>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</si>
  <si>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</si>
  <si>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</si>
  <si>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</si>
  <si>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</si>
  <si>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</si>
  <si>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</si>
  <si>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</si>
  <si>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</si>
  <si>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</si>
  <si>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</si>
  <si>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</si>
  <si>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</si>
  <si>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</si>
  <si>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</si>
  <si>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</si>
  <si>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</si>
  <si>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</si>
  <si>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</si>
  <si>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</si>
  <si>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</si>
  <si>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</si>
  <si>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</si>
  <si>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</si>
  <si>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</si>
  <si>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</si>
  <si>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</si>
  <si>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</si>
  <si>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</si>
  <si>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</si>
  <si>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</si>
  <si>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</si>
  <si>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</si>
  <si>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</si>
  <si>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</si>
  <si>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</si>
  <si>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</si>
  <si>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</si>
  <si>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</si>
  <si>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</si>
  <si>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</si>
  <si>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</si>
  <si>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</si>
  <si>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</si>
  <si>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</si>
  <si>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</si>
  <si>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</si>
  <si>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</si>
  <si>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</si>
  <si>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</si>
  <si>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</si>
  <si>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</si>
  <si>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</si>
  <si>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</si>
  <si>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</si>
  <si>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</si>
  <si>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</si>
  <si>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</si>
  <si>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</si>
  <si>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</si>
  <si>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</si>
  <si>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</si>
  <si>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</si>
  <si>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</si>
  <si>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</si>
  <si>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</si>
  <si>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</si>
  <si>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</si>
  <si>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</si>
  <si>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</si>
  <si>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</si>
  <si>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</si>
  <si>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</si>
  <si>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</si>
  <si>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</si>
  <si>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</si>
  <si>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</si>
  <si>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</si>
  <si>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</si>
  <si>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</si>
  <si>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</si>
  <si>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</si>
  <si>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</si>
  <si>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</si>
  <si>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</si>
  <si>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</si>
  <si>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</si>
  <si>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</si>
  <si>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</si>
  <si>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</si>
  <si>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</si>
  <si>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</si>
  <si>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</si>
  <si>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</si>
  <si>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</si>
  <si>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</si>
  <si>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</si>
  <si>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</si>
  <si>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</si>
  <si>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</si>
  <si>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</si>
  <si>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</si>
  <si>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</si>
  <si>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</si>
  <si>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</si>
  <si>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</si>
  <si>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</si>
  <si>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</si>
  <si>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</si>
  <si>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</si>
  <si>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</si>
  <si>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</si>
  <si>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</si>
  <si>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</si>
  <si>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</si>
  <si>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</si>
  <si>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</si>
  <si>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</si>
  <si>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</si>
  <si>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</si>
  <si>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</si>
  <si>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</si>
  <si>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</si>
  <si>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</si>
  <si>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</si>
  <si>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</si>
  <si>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</si>
  <si>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</si>
  <si>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</si>
  <si>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</si>
  <si>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</si>
  <si>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</si>
  <si>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</si>
  <si>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</si>
  <si>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</si>
  <si>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</si>
  <si>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</si>
  <si>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</si>
  <si>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</si>
  <si>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</si>
  <si>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</si>
  <si>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</si>
  <si>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</si>
  <si>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</si>
  <si>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</si>
  <si>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</si>
  <si>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</si>
  <si>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</si>
  <si>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</si>
  <si>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</si>
  <si>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</si>
  <si>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</si>
  <si>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</si>
  <si>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</si>
  <si>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</si>
  <si>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</si>
  <si>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</si>
  <si>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</si>
  <si>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</si>
  <si>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</si>
  <si>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</si>
  <si>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</si>
  <si>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</si>
  <si>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</si>
  <si>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</si>
  <si>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</si>
  <si>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</si>
  <si>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</si>
  <si>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</si>
  <si>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</si>
  <si>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</si>
  <si>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</si>
  <si>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</si>
  <si>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</si>
  <si>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</si>
  <si>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</si>
  <si>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</si>
  <si>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</si>
  <si>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</si>
  <si>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</si>
  <si>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</si>
  <si>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</si>
  <si>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</si>
  <si>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</si>
  <si>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</si>
  <si>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</si>
  <si>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</si>
  <si>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</si>
  <si>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</si>
  <si>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</si>
  <si>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</si>
  <si>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</si>
  <si>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</si>
  <si>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</si>
  <si>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</si>
  <si>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</si>
  <si>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</si>
  <si>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</si>
  <si>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</si>
  <si>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</si>
  <si>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</si>
  <si>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</si>
  <si>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</si>
  <si>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</si>
  <si>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</si>
  <si>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</si>
  <si>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</si>
  <si>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</si>
  <si>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</si>
  <si>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</si>
  <si>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</si>
  <si>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</si>
  <si>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</si>
  <si>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</si>
  <si>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</si>
  <si>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</si>
  <si>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</si>
  <si>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</si>
  <si>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</si>
  <si>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</si>
  <si>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</si>
  <si>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</si>
  <si>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</si>
  <si>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</si>
  <si>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</si>
  <si>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</si>
  <si>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</si>
  <si>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</si>
  <si>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</si>
  <si>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</si>
  <si>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</si>
  <si>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</si>
  <si>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</si>
  <si>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</si>
  <si>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</si>
  <si>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</si>
  <si>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</si>
  <si>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</si>
  <si>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</si>
  <si>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</si>
  <si>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</si>
  <si>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</si>
  <si>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</si>
  <si>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</si>
  <si>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</si>
  <si>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</si>
  <si>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</si>
  <si>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</si>
  <si>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</si>
  <si>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</si>
  <si>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</si>
  <si>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</si>
  <si>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</si>
  <si>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</si>
  <si>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</si>
  <si>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</si>
  <si>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</si>
  <si>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</si>
  <si>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</si>
  <si>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</si>
  <si>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</si>
  <si>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</si>
  <si>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</si>
  <si>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</si>
  <si>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</si>
  <si>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</si>
  <si>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</si>
  <si>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</si>
  <si>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</si>
  <si>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</si>
  <si>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</si>
  <si>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</si>
  <si>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</si>
  <si>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</si>
  <si>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</si>
  <si>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</si>
  <si>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</si>
  <si>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</si>
  <si>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</si>
  <si>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</si>
  <si>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</si>
  <si>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</si>
  <si>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</si>
  <si>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</si>
  <si>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</si>
  <si>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</si>
  <si>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</si>
  <si>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</si>
  <si>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</si>
  <si>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</si>
  <si>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</si>
  <si>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</si>
  <si>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</si>
  <si>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</si>
  <si>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</si>
  <si>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</si>
  <si>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</si>
  <si>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</si>
  <si>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</si>
  <si>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</si>
  <si>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</si>
  <si>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</si>
  <si>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</si>
  <si>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</si>
  <si>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</si>
  <si>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</si>
  <si>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</si>
  <si>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</si>
  <si>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</si>
  <si>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</si>
  <si>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</si>
  <si>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</si>
  <si>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</si>
  <si>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</si>
  <si>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</si>
  <si>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</si>
  <si>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</si>
  <si>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</si>
  <si>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</si>
  <si>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</si>
  <si>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</si>
  <si>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</si>
  <si>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</si>
  <si>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</si>
  <si>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</si>
  <si>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</si>
  <si>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</si>
  <si>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</si>
  <si>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</si>
  <si>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</si>
  <si>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</si>
  <si>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</si>
  <si>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</si>
  <si>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</si>
  <si>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</si>
  <si>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</si>
  <si>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</si>
  <si>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</si>
  <si>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</si>
  <si>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</si>
  <si>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</si>
  <si>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</si>
  <si>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</si>
  <si>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</si>
  <si>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</si>
  <si>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</si>
  <si>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</si>
  <si>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</si>
  <si>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</si>
  <si>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</si>
  <si>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</si>
  <si>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</si>
  <si>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</si>
  <si>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</si>
  <si>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</si>
  <si>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</si>
  <si>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</si>
  <si>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</si>
  <si>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</si>
  <si>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</si>
  <si>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</si>
  <si>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</si>
  <si>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</si>
  <si>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</si>
  <si>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</si>
  <si>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</si>
  <si>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</si>
  <si>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</si>
  <si>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</si>
  <si>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</si>
  <si>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</si>
  <si>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</si>
  <si>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</si>
  <si>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</si>
  <si>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</si>
  <si>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</si>
  <si>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</si>
  <si>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</si>
  <si>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</si>
  <si>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</si>
  <si>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</si>
  <si>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</si>
  <si>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</si>
  <si>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</si>
  <si>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</si>
  <si>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</si>
  <si>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</si>
  <si>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</si>
  <si>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</si>
  <si>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</si>
  <si>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</si>
  <si>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</si>
  <si>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</si>
  <si>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</si>
  <si>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</si>
  <si>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</si>
  <si>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</si>
  <si>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</si>
  <si>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</si>
  <si>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</si>
  <si>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</si>
  <si>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</si>
  <si>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</si>
  <si>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</si>
  <si>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</si>
  <si>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</si>
  <si>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</si>
  <si>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</si>
  <si>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</si>
  <si>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</si>
  <si>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</si>
  <si>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</si>
  <si>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</si>
  <si>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</si>
  <si>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</si>
  <si>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</si>
  <si>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</si>
  <si>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</si>
  <si>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</si>
  <si>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</si>
  <si>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</si>
  <si>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</si>
  <si>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</si>
  <si>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</si>
  <si>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</si>
  <si>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</si>
  <si>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</si>
  <si>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</si>
  <si>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</si>
  <si>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</si>
  <si>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</si>
  <si>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</si>
  <si>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</si>
  <si>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</si>
  <si>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</si>
  <si>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</si>
  <si>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</si>
  <si>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</si>
  <si>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</si>
  <si>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</si>
  <si>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</si>
  <si>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</si>
  <si>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</si>
  <si>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</si>
  <si>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</si>
  <si>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</si>
  <si>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</si>
  <si>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</si>
  <si>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</si>
  <si>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</si>
  <si>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</si>
  <si>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</si>
  <si>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</si>
  <si>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</si>
  <si>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</si>
  <si>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</si>
  <si>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</si>
  <si>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</si>
  <si>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</si>
  <si>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</si>
  <si>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</si>
  <si>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</si>
  <si>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</si>
  <si>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</si>
  <si>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</si>
  <si>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</si>
  <si>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</si>
  <si>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</si>
  <si>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</si>
  <si>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</si>
  <si>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</si>
  <si>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</si>
  <si>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</si>
  <si>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</si>
  <si>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</si>
  <si>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</si>
  <si>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</si>
  <si>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</si>
  <si>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</si>
  <si>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</si>
  <si>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</si>
  <si>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</si>
  <si>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</si>
  <si>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</si>
  <si>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</si>
  <si>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</si>
  <si>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</si>
  <si>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</si>
  <si>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</si>
  <si>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</si>
  <si>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</si>
  <si>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</si>
  <si>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</si>
  <si>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</si>
  <si>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</si>
  <si>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</si>
  <si>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</si>
  <si>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</si>
  <si>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</si>
  <si>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</si>
  <si>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</si>
  <si>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</si>
  <si>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</si>
  <si>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</si>
  <si>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</si>
  <si>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</si>
  <si>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</si>
  <si>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</si>
  <si>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</si>
  <si>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</si>
  <si>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</si>
  <si>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</si>
  <si>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</si>
  <si>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</si>
  <si>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</si>
  <si>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</si>
  <si>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</si>
  <si>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</si>
  <si>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</si>
  <si>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</si>
  <si>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</si>
  <si>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</si>
  <si>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</si>
  <si>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</si>
  <si>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</si>
  <si>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</si>
  <si>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</si>
  <si>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</si>
  <si>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</si>
  <si>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</si>
  <si>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</si>
  <si>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</si>
  <si>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</si>
  <si>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</si>
  <si>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</si>
  <si>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</si>
  <si>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</si>
  <si>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</si>
  <si>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</si>
  <si>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</si>
  <si>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</si>
  <si>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</si>
  <si>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</si>
  <si>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</si>
  <si>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</si>
  <si>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</si>
  <si>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</si>
  <si>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</si>
  <si>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</si>
  <si>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</si>
  <si>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</si>
  <si>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</si>
  <si>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</si>
  <si>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</si>
  <si>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</si>
  <si>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</si>
  <si>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</si>
  <si>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</si>
  <si>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</si>
  <si>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</si>
  <si>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</si>
  <si>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</si>
  <si>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</si>
  <si>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</si>
  <si>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</si>
  <si>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</si>
  <si>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</si>
  <si>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</si>
  <si>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</si>
  <si>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</si>
  <si>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</si>
  <si>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</si>
  <si>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</si>
  <si>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</si>
  <si>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</si>
  <si>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</si>
  <si>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</si>
  <si>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</si>
  <si>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</si>
  <si>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</si>
  <si>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</si>
  <si>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</si>
  <si>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</si>
  <si>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</si>
  <si>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</si>
  <si>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</si>
  <si>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</si>
  <si>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</si>
  <si>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</si>
  <si>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</si>
  <si>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</si>
  <si>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</si>
  <si>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</si>
  <si>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</si>
  <si>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</si>
  <si>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</si>
  <si>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</si>
  <si>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</si>
  <si>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</si>
  <si>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</si>
  <si>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</si>
  <si>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</si>
  <si>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</si>
  <si>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</si>
  <si>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</si>
  <si>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</si>
  <si>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</si>
  <si>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</si>
  <si>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</si>
  <si>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</si>
  <si>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</si>
  <si>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</si>
  <si>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</si>
  <si>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</si>
  <si>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</si>
  <si>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</si>
  <si>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</si>
  <si>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</si>
  <si>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</si>
  <si>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</si>
  <si>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</si>
  <si>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</si>
  <si>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</si>
  <si>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</si>
  <si>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</si>
  <si>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</si>
  <si>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</si>
  <si>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</si>
  <si>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</si>
  <si>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</si>
  <si>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</si>
  <si>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</si>
  <si>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</si>
  <si>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</si>
  <si>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</si>
  <si>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</si>
  <si>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</si>
  <si>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</si>
  <si>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</si>
  <si>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</si>
  <si>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</si>
  <si>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</si>
  <si>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</si>
  <si>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</si>
  <si>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</si>
  <si>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</si>
  <si>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</si>
  <si>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</si>
  <si>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</si>
  <si>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</si>
  <si>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</si>
  <si>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</si>
  <si>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</si>
  <si>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</si>
  <si>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</si>
  <si>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</si>
  <si>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</si>
  <si>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</si>
  <si>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</si>
  <si>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</si>
  <si>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</si>
  <si>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</si>
  <si>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</si>
  <si>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</si>
  <si>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</si>
  <si>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</si>
  <si>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</si>
  <si>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</si>
  <si>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</si>
  <si>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</si>
  <si>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</si>
  <si>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</si>
  <si>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</si>
  <si>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</si>
  <si>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</si>
  <si>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</si>
  <si>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</si>
  <si>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</si>
  <si>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</si>
  <si>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</si>
  <si>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</si>
  <si>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</si>
  <si>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</si>
  <si>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</si>
  <si>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</si>
  <si>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</si>
  <si>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</si>
  <si>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</si>
  <si>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</si>
  <si>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</si>
  <si>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</si>
  <si>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</si>
  <si>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</si>
  <si>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</si>
  <si>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</si>
  <si>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</si>
  <si>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</si>
  <si>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</si>
  <si>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</si>
  <si>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</si>
  <si>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</si>
  <si>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</si>
  <si>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</si>
  <si>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</si>
  <si>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</si>
  <si>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</si>
  <si>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</si>
  <si>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</si>
  <si>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</si>
  <si>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</si>
  <si>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</si>
  <si>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</si>
  <si>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</si>
  <si>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</si>
  <si>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</si>
  <si>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</si>
  <si>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</si>
  <si>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</si>
  <si>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</si>
  <si>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</si>
  <si>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</si>
  <si>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</si>
  <si>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</si>
  <si>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</si>
  <si>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</si>
  <si>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</si>
  <si>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</si>
  <si>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</si>
  <si>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</si>
  <si>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</si>
  <si>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</si>
  <si>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</si>
  <si>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</si>
  <si>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</si>
  <si>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</si>
  <si>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</si>
  <si>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</si>
  <si>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</si>
  <si>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</si>
  <si>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</si>
  <si>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</si>
  <si>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</si>
  <si>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</si>
  <si>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</si>
  <si>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</si>
  <si>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</si>
  <si>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</si>
  <si>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</si>
  <si>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</si>
  <si>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</si>
  <si>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</si>
  <si>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</si>
  <si>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</si>
  <si>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</si>
  <si>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</si>
  <si>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</si>
  <si>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</si>
  <si>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</si>
  <si>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</si>
  <si>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</si>
  <si>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</si>
  <si>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</si>
  <si>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</si>
  <si>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</si>
  <si>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</si>
  <si>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</si>
  <si>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</si>
  <si>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</si>
  <si>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</si>
  <si>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</si>
  <si>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</si>
  <si>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</si>
  <si>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</si>
  <si>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</si>
  <si>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</si>
  <si>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</si>
  <si>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</si>
  <si>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</si>
  <si>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</si>
  <si>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</si>
  <si>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</si>
  <si>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</si>
  <si>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</si>
  <si>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</si>
  <si>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</si>
  <si>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</si>
  <si>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</si>
  <si>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</si>
  <si>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</si>
  <si>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</si>
  <si>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</si>
  <si>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</si>
  <si>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</si>
  <si>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</si>
  <si>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</si>
  <si>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</si>
  <si>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</si>
  <si>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</si>
  <si>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</si>
  <si>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</si>
  <si>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</si>
  <si>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</si>
  <si>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</si>
  <si>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</si>
  <si>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</si>
  <si>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</si>
  <si>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</si>
  <si>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</si>
  <si>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</si>
  <si>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</si>
  <si>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</si>
  <si>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</si>
  <si>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</si>
  <si>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</si>
  <si>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</si>
  <si>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</si>
  <si>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</si>
  <si>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</si>
  <si>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</si>
  <si>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</si>
  <si>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</si>
  <si>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</si>
  <si>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</si>
  <si>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</si>
  <si>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</si>
  <si>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</si>
  <si>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</si>
  <si>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</si>
  <si>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</si>
  <si>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</si>
  <si>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</si>
  <si>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</si>
  <si>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</si>
  <si>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</si>
  <si>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</si>
  <si>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</si>
  <si>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</si>
  <si>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</si>
  <si>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</si>
  <si>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</si>
  <si>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</si>
  <si>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</si>
  <si>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</si>
  <si>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</si>
  <si>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</si>
  <si>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</si>
  <si>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</si>
  <si>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</si>
  <si>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</si>
  <si>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</si>
  <si>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</si>
  <si>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</si>
  <si>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</si>
  <si>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</si>
  <si>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</si>
  <si>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</si>
  <si>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</si>
  <si>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</si>
  <si>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</si>
  <si>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</si>
  <si>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</si>
  <si>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</si>
  <si>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</si>
  <si>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</si>
  <si>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</si>
  <si>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</si>
  <si>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</si>
  <si>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</si>
  <si>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</si>
  <si>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</si>
  <si>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</si>
  <si>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</si>
  <si>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</si>
  <si>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</si>
  <si>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</si>
  <si>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</si>
  <si>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</si>
  <si>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</si>
  <si>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</si>
  <si>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</si>
  <si>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</si>
  <si>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</si>
  <si>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</si>
  <si>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</si>
  <si>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</si>
  <si>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</si>
  <si>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</si>
  <si>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</si>
  <si>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</si>
  <si>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</si>
  <si>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</si>
  <si>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</si>
  <si>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</si>
  <si>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</si>
  <si>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</si>
  <si>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</si>
  <si>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</si>
  <si>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</si>
  <si>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</si>
  <si>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</si>
  <si>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</si>
  <si>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</si>
  <si>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</si>
  <si>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</si>
  <si>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</si>
  <si>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</si>
  <si>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</si>
  <si>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</si>
  <si>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</si>
  <si>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</si>
  <si>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</si>
  <si>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</si>
  <si>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</si>
  <si>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</si>
  <si>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</si>
  <si>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</si>
  <si>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</si>
  <si>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</si>
  <si>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</si>
  <si>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</si>
  <si>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</si>
  <si>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</si>
  <si>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</si>
  <si>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</si>
  <si>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</si>
  <si>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</si>
  <si>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</si>
  <si>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</si>
  <si>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</si>
  <si>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</si>
  <si>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</si>
  <si>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</si>
  <si>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</si>
  <si>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</si>
  <si>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</si>
  <si>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</si>
  <si>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</si>
  <si>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</si>
  <si>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</si>
  <si>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</si>
  <si>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</si>
  <si>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</si>
  <si>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</si>
  <si>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</si>
  <si>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</si>
  <si>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</si>
  <si>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</si>
  <si>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</si>
  <si>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</si>
  <si>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</si>
  <si>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</si>
  <si>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</si>
  <si>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</si>
  <si>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</si>
  <si>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</si>
  <si>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</si>
  <si>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</si>
  <si>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</si>
  <si>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</si>
  <si>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</si>
  <si>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</si>
  <si>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</si>
  <si>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</si>
  <si>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</si>
  <si>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</si>
  <si>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</si>
  <si>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</si>
  <si>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</si>
  <si>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</si>
  <si>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</si>
  <si>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</si>
  <si>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</si>
  <si>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</si>
  <si>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</si>
  <si>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</si>
  <si>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</si>
  <si>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</si>
  <si>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</si>
  <si>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</si>
  <si>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</si>
  <si>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</si>
  <si>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</si>
  <si>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</si>
  <si>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</si>
  <si>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</si>
  <si>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</si>
  <si>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</si>
  <si>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</si>
  <si>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</si>
  <si>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</si>
  <si>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</si>
  <si>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</si>
  <si>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</si>
  <si>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</si>
  <si>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</si>
  <si>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</si>
  <si>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</si>
  <si>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</si>
  <si>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</si>
  <si>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</si>
  <si>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</si>
  <si>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</si>
  <si>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</si>
  <si>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</si>
  <si>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</si>
  <si>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</si>
  <si>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</si>
  <si>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</si>
  <si>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</si>
  <si>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</si>
  <si>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</si>
  <si>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</si>
  <si>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</si>
  <si>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</si>
  <si>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</si>
  <si>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</si>
  <si>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</si>
  <si>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</si>
  <si>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</si>
  <si>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</si>
  <si>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</si>
  <si>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</si>
  <si>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</si>
  <si>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</si>
  <si>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</si>
  <si>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</si>
  <si>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</si>
  <si>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</si>
  <si>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</si>
  <si>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</si>
  <si>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</si>
  <si>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</si>
  <si>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</si>
  <si>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</si>
  <si>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</si>
  <si>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</si>
  <si>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</si>
  <si>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</si>
  <si>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</si>
  <si>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</si>
  <si>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</si>
  <si>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</si>
  <si>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</si>
  <si>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</si>
  <si>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</si>
  <si>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</si>
  <si>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</si>
  <si>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</si>
  <si>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</si>
  <si>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</si>
  <si>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</si>
  <si>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</si>
  <si>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</si>
  <si>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</si>
  <si>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</si>
  <si>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</si>
  <si>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</si>
  <si>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</si>
  <si>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</si>
  <si>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</si>
  <si>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</si>
  <si>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</si>
  <si>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</si>
  <si>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</si>
  <si>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</si>
  <si>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</si>
  <si>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</si>
  <si>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</si>
  <si>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</si>
  <si>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</si>
  <si>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</si>
  <si>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</si>
  <si>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</si>
  <si>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</si>
  <si>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</si>
  <si>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</si>
  <si>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</si>
  <si>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</si>
  <si>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</si>
  <si>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</si>
  <si>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</si>
  <si>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</si>
  <si>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</si>
  <si>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</si>
  <si>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</si>
  <si>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</si>
  <si>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</si>
  <si>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</si>
  <si>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</si>
  <si>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</si>
  <si>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</si>
  <si>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</si>
  <si>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</si>
  <si>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</si>
  <si>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</si>
  <si>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</si>
  <si>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</si>
  <si>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</si>
  <si>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</si>
  <si>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</si>
  <si>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</si>
  <si>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</si>
  <si>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</si>
  <si>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</si>
  <si>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</si>
  <si>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</si>
  <si>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</si>
  <si>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</si>
  <si>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</si>
  <si>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</si>
  <si>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</si>
  <si>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</si>
  <si>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</si>
  <si>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</si>
  <si>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</si>
  <si>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</si>
  <si>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</si>
  <si>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</si>
  <si>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</si>
  <si>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</si>
  <si>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</si>
  <si>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</si>
  <si>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</si>
  <si>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</si>
  <si>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</si>
  <si>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</si>
  <si>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</si>
  <si>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</si>
  <si>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</si>
  <si>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</si>
  <si>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</si>
  <si>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</si>
  <si>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</si>
  <si>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</si>
  <si>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</si>
  <si>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</si>
  <si>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</si>
  <si>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</si>
  <si>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</si>
  <si>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</si>
  <si>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</si>
  <si>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</si>
  <si>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</si>
  <si>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</si>
  <si>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</si>
  <si>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</si>
  <si>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</si>
  <si>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</si>
  <si>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</si>
  <si>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</si>
  <si>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</si>
  <si>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</si>
  <si>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</si>
  <si>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</si>
  <si>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</si>
  <si>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</si>
  <si>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</si>
  <si>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</si>
  <si>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</si>
  <si>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</si>
  <si>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</si>
  <si>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</si>
  <si>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</si>
  <si>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</si>
  <si>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</si>
  <si>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</si>
  <si>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</si>
  <si>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</si>
  <si>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</si>
  <si>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</si>
  <si>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</si>
  <si>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</si>
  <si>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</si>
  <si>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</si>
  <si>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</si>
  <si>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</si>
  <si>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</si>
  <si>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</si>
  <si>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</si>
  <si>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</si>
  <si>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</si>
  <si>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</si>
  <si>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</si>
  <si>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</si>
  <si>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</si>
  <si>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</si>
  <si>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</si>
  <si>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</si>
  <si>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</si>
  <si>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</si>
  <si>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</si>
  <si>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</si>
  <si>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</si>
  <si>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</si>
  <si>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</si>
  <si>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</si>
  <si>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</si>
  <si>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</si>
  <si>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</si>
  <si>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</si>
  <si>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</si>
  <si>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</si>
  <si>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</si>
  <si>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</si>
  <si>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</si>
  <si>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</si>
  <si>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</si>
  <si>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</si>
  <si>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</si>
  <si>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</si>
  <si>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</si>
  <si>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</si>
  <si>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</si>
  <si>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</si>
  <si>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</si>
  <si>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</si>
  <si>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</si>
  <si>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</si>
  <si>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</si>
  <si>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</si>
  <si>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</si>
  <si>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</si>
  <si>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</si>
  <si>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</si>
  <si>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</si>
  <si>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</si>
  <si>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</si>
  <si>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</si>
  <si>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</si>
  <si>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</si>
  <si>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</si>
  <si>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</si>
  <si>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</si>
  <si>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</si>
  <si>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</si>
  <si>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</si>
  <si>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</si>
  <si>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</si>
  <si>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</si>
  <si>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</si>
  <si>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</si>
  <si>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</si>
  <si>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</si>
  <si>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</si>
  <si>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</si>
  <si>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</si>
  <si>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</si>
  <si>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</si>
  <si>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</si>
  <si>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</si>
  <si>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</si>
  <si>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</si>
  <si>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</si>
  <si>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</si>
  <si>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</si>
  <si>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</si>
  <si>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</si>
  <si>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</si>
  <si>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</si>
  <si>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</si>
  <si>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</si>
  <si>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</si>
  <si>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</si>
  <si>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</si>
  <si>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</si>
  <si>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</si>
  <si>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</si>
  <si>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</si>
  <si>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</si>
  <si>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</si>
  <si>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</si>
  <si>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</si>
  <si>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</si>
  <si>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</si>
  <si>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</si>
  <si>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</si>
  <si>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</si>
  <si>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</si>
  <si>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</si>
  <si>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</si>
  <si>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</si>
  <si>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</si>
  <si>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</si>
  <si>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</si>
  <si>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</si>
  <si>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</si>
  <si>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</si>
  <si>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</si>
  <si>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</si>
  <si>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</si>
  <si>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</si>
  <si>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</si>
  <si>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</si>
  <si>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</si>
  <si>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</si>
  <si>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</si>
  <si>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</si>
  <si>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</si>
  <si>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</si>
  <si>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</si>
  <si>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</si>
  <si>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</si>
  <si>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</si>
  <si>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</si>
  <si>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</si>
  <si>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</si>
  <si>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</si>
  <si>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</si>
  <si>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</si>
  <si>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</si>
  <si>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</si>
  <si>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</si>
  <si>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</si>
  <si>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</si>
  <si>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</si>
  <si>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</si>
  <si>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</si>
  <si>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</si>
  <si>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</si>
  <si>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</si>
  <si>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</si>
  <si>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</si>
  <si>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</si>
  <si>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</si>
  <si>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</si>
  <si>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</si>
  <si>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</si>
  <si>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</si>
  <si>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</si>
  <si>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</si>
  <si>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</si>
  <si>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</si>
  <si>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</si>
  <si>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</si>
  <si>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</si>
  <si>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</si>
  <si>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</si>
  <si>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</si>
  <si>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</si>
  <si>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</si>
  <si>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</si>
  <si>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</si>
  <si>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</si>
  <si>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</si>
  <si>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</si>
  <si>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</si>
  <si>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</si>
  <si>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</si>
  <si>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</si>
  <si>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</si>
  <si>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</si>
  <si>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</si>
  <si>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</si>
  <si>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</si>
  <si>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</si>
  <si>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</si>
  <si>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</si>
  <si>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</si>
  <si>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</si>
  <si>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</si>
  <si>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</si>
  <si>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</si>
  <si>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</si>
  <si>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</si>
  <si>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</si>
  <si>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</si>
  <si>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</si>
  <si>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</si>
  <si>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</si>
  <si>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</si>
  <si>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</si>
  <si>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</si>
  <si>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</si>
  <si>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</si>
  <si>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</si>
  <si>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</si>
  <si>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</si>
  <si>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</si>
  <si>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</si>
  <si>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</si>
  <si>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</si>
  <si>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</si>
  <si>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</si>
  <si>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</si>
  <si>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</si>
  <si>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</si>
  <si>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</si>
  <si>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</si>
  <si>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</si>
  <si>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</si>
  <si>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</si>
  <si>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</si>
  <si>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</si>
  <si>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</si>
  <si>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</si>
  <si>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</si>
  <si>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</si>
  <si>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</si>
  <si>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</si>
  <si>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</si>
  <si>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</si>
  <si>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</si>
  <si>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</si>
  <si>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</si>
  <si>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</si>
  <si>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</si>
  <si>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</si>
  <si>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</si>
  <si>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</si>
  <si>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</si>
  <si>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</si>
  <si>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</si>
  <si>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</si>
  <si>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</si>
  <si>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</si>
  <si>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</si>
  <si>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</si>
  <si>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</si>
  <si>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</si>
  <si>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</si>
  <si>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</si>
  <si>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</si>
  <si>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</si>
  <si>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</si>
  <si>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</si>
  <si>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</si>
  <si>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</si>
  <si>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</si>
  <si>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</si>
  <si>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</si>
  <si>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</si>
  <si>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</si>
  <si>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</si>
  <si>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</si>
  <si>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</si>
  <si>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</si>
  <si>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</si>
  <si>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</si>
  <si>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</si>
  <si>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</si>
  <si>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</si>
  <si>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</si>
  <si>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</si>
  <si>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</si>
  <si>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</si>
  <si>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</si>
  <si>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</si>
  <si>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</si>
  <si>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</si>
  <si>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</si>
  <si>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</si>
  <si>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</si>
  <si>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</si>
  <si>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</si>
  <si>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</si>
  <si>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</si>
  <si>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</si>
  <si>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</si>
  <si>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</si>
  <si>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</si>
  <si>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</si>
  <si>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</si>
  <si>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</si>
  <si>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</si>
  <si>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</si>
  <si>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</si>
  <si>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</si>
  <si>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</si>
  <si>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</si>
  <si>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</si>
  <si>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</si>
  <si>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</si>
  <si>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</si>
  <si>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</si>
  <si>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</si>
  <si>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</si>
  <si>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</si>
  <si>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</si>
  <si>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</si>
  <si>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</si>
  <si>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</si>
  <si>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</si>
  <si>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</si>
  <si>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</si>
  <si>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</si>
  <si>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</si>
  <si>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</si>
  <si>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</si>
  <si>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</si>
  <si>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</si>
  <si>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</si>
  <si>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</si>
  <si>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</si>
  <si>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</si>
  <si>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</si>
  <si>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</si>
  <si>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</si>
  <si>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</si>
  <si>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</si>
  <si>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</si>
  <si>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</si>
  <si>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</si>
  <si>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</si>
  <si>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</si>
  <si>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</si>
  <si>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</si>
  <si>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</si>
  <si>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</si>
  <si>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</si>
  <si>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</si>
  <si>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</si>
  <si>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</si>
  <si>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</si>
  <si>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</si>
  <si>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</si>
  <si>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</si>
  <si>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</si>
  <si>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</si>
  <si>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</si>
  <si>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</si>
  <si>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</si>
  <si>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</si>
  <si>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</si>
  <si>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</si>
  <si>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</si>
  <si>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</si>
  <si>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</si>
  <si>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</si>
  <si>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</si>
  <si>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</si>
  <si>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</si>
  <si>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</si>
  <si>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</si>
  <si>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</si>
  <si>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</si>
  <si>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</si>
  <si>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</si>
  <si>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</si>
  <si>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</si>
  <si>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</si>
  <si>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</si>
  <si>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</si>
  <si>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</si>
  <si>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</si>
  <si>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</si>
  <si>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</si>
  <si>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</si>
  <si>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</si>
  <si>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</si>
  <si>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</si>
  <si>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</si>
  <si>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</si>
  <si>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</si>
  <si>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</si>
  <si>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</si>
  <si>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</si>
  <si>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</si>
  <si>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</si>
  <si>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</si>
  <si>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</si>
  <si>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</si>
  <si>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</si>
  <si>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</si>
  <si>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</si>
  <si>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</si>
  <si>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</si>
  <si>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</si>
  <si>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</si>
  <si>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</si>
  <si>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</si>
  <si>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</si>
  <si>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</si>
  <si>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</si>
  <si>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</si>
  <si>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</si>
  <si>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</si>
  <si>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</si>
  <si>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</si>
  <si>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</si>
  <si>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</si>
  <si>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</si>
  <si>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</si>
  <si>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</si>
  <si>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</si>
  <si>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</si>
  <si>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</si>
  <si>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</si>
  <si>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</si>
  <si>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</si>
  <si>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</si>
  <si>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</si>
  <si>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</si>
  <si>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</si>
  <si>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</si>
  <si>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</si>
  <si>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</si>
  <si>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</si>
  <si>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</si>
  <si>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</si>
  <si>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</si>
  <si>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</si>
  <si>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</si>
  <si>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</si>
  <si>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</si>
  <si>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</si>
  <si>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</si>
  <si>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</si>
  <si>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</si>
  <si>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</si>
  <si>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</si>
  <si>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</si>
  <si>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</si>
  <si>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</si>
  <si>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</si>
  <si>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</si>
  <si>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</si>
  <si>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</si>
  <si>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</si>
  <si>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</si>
  <si>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</si>
  <si>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</si>
  <si>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</si>
  <si>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</si>
  <si>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</si>
  <si>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</si>
  <si>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</si>
  <si>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</si>
  <si>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</si>
  <si>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</si>
  <si>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</si>
  <si>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</si>
  <si>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</si>
  <si>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</si>
  <si>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</si>
  <si>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</si>
  <si>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</si>
  <si>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</si>
  <si>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</si>
  <si>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</si>
  <si>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</si>
  <si>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</si>
  <si>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</si>
  <si>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</si>
  <si>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</si>
  <si>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</si>
  <si>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</si>
  <si>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</si>
  <si>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</si>
  <si>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</si>
  <si>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</si>
  <si>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</si>
  <si>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</si>
  <si>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</si>
  <si>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</si>
  <si>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</si>
  <si>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</si>
  <si>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</si>
  <si>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</si>
  <si>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</si>
  <si>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</si>
  <si>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</si>
  <si>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</si>
  <si>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</si>
  <si>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</si>
  <si>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</si>
  <si>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</si>
  <si>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</si>
  <si>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</si>
  <si>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</si>
  <si>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</si>
  <si>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</si>
  <si>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</si>
  <si>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</si>
  <si>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</si>
  <si>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</si>
  <si>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</si>
  <si>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</si>
  <si>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</si>
  <si>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</si>
  <si>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</si>
  <si>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</si>
  <si>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</si>
  <si>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</si>
  <si>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</si>
  <si>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</si>
  <si>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</si>
  <si>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</si>
  <si>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</si>
  <si>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</si>
  <si>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</si>
  <si>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</si>
  <si>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</si>
  <si>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</si>
  <si>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</si>
  <si>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</si>
  <si>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</si>
  <si>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</si>
  <si>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</si>
  <si>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</si>
  <si>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</si>
  <si>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</si>
  <si>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</si>
  <si>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</si>
  <si>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</si>
  <si>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</si>
  <si>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</si>
  <si>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</si>
  <si>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</si>
  <si>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</si>
  <si>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</si>
  <si>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</si>
  <si>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</si>
  <si>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</si>
  <si>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</si>
  <si>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</si>
  <si>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</si>
  <si>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</si>
  <si>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</si>
  <si>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</si>
  <si>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</si>
  <si>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</si>
  <si>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</si>
  <si>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</si>
  <si>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</si>
  <si>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</si>
  <si>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</si>
  <si>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</si>
  <si>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</si>
  <si>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</si>
  <si>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</si>
  <si>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</si>
  <si>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</si>
  <si>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</si>
  <si>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</si>
  <si>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</si>
  <si>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</si>
  <si>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</si>
  <si>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</si>
  <si>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</si>
  <si>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</si>
  <si>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</si>
  <si>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</si>
  <si>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</si>
  <si>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</si>
  <si>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</si>
  <si>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</si>
  <si>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</si>
  <si>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</si>
  <si>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</si>
  <si>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</si>
  <si>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</si>
  <si>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</si>
  <si>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</si>
  <si>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</si>
  <si>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</si>
  <si>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</si>
  <si>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</si>
  <si>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</si>
  <si>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</si>
  <si>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</si>
  <si>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</si>
  <si>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</si>
  <si>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</si>
  <si>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</si>
  <si>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</si>
  <si>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</si>
  <si>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</si>
  <si>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</si>
  <si>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</si>
  <si>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</si>
  <si>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</si>
  <si>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</si>
  <si>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</si>
  <si>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</si>
  <si>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</si>
  <si>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</si>
  <si>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</si>
  <si>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</si>
  <si>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</si>
  <si>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</si>
  <si>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</si>
  <si>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</si>
  <si>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</si>
  <si>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</si>
  <si>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</si>
  <si>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</si>
  <si>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</si>
  <si>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</si>
  <si>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</si>
  <si>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</si>
  <si>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</si>
  <si>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</si>
  <si>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</si>
  <si>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</si>
  <si>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</si>
  <si>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</si>
  <si>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</si>
  <si>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</si>
  <si>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</si>
  <si>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</si>
  <si>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</si>
  <si>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</si>
  <si>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</si>
  <si>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</si>
  <si>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</si>
  <si>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</si>
  <si>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</si>
  <si>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</si>
  <si>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</si>
  <si>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</si>
  <si>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</si>
  <si>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</si>
  <si>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</si>
  <si>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</si>
  <si>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</si>
  <si>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</si>
  <si>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</si>
  <si>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</si>
  <si>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</si>
  <si>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</si>
  <si>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</si>
  <si>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</si>
  <si>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</si>
  <si>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</si>
  <si>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</si>
  <si>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</si>
  <si>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</si>
  <si>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</si>
  <si>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</si>
  <si>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</si>
  <si>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</si>
  <si>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</si>
  <si>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</si>
  <si>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</si>
  <si>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</si>
  <si>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</si>
  <si>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</si>
  <si>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</si>
  <si>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</si>
  <si>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</si>
  <si>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</si>
  <si>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</si>
  <si>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</si>
  <si>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</si>
  <si>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</si>
  <si>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</si>
  <si>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</si>
  <si>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</si>
  <si>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</si>
  <si>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</si>
  <si>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</si>
  <si>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</si>
  <si>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</si>
  <si>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</si>
  <si>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</si>
  <si>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</si>
  <si>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</si>
  <si>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</si>
  <si>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</si>
  <si>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</si>
  <si>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</si>
  <si>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</si>
  <si>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</si>
  <si>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</si>
  <si>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</si>
  <si>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</si>
  <si>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</si>
  <si>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</si>
  <si>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</si>
  <si>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</si>
  <si>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</si>
  <si>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</si>
  <si>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</si>
  <si>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</si>
  <si>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</si>
  <si>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</si>
  <si>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</si>
  <si>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</si>
  <si>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</si>
  <si>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</si>
  <si>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</si>
  <si>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</si>
  <si>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</si>
  <si>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</si>
  <si>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</si>
  <si>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</si>
  <si>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</si>
  <si>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</si>
  <si>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</si>
  <si>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</si>
  <si>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</si>
  <si>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</si>
  <si>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</si>
  <si>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</si>
  <si>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</si>
  <si>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</si>
  <si>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</si>
  <si>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</si>
  <si>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</si>
  <si>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</si>
  <si>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</si>
  <si>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</si>
  <si>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</si>
  <si>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</si>
  <si>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</si>
  <si>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</si>
  <si>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</si>
  <si>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</si>
  <si>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</si>
  <si>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</si>
  <si>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</si>
  <si>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</si>
  <si>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</si>
  <si>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</si>
  <si>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</si>
  <si>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</si>
  <si>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</si>
  <si>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</si>
  <si>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</si>
  <si>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</si>
  <si>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</si>
  <si>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</si>
  <si>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</si>
  <si>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</si>
  <si>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</si>
  <si>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</si>
  <si>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</si>
  <si>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</si>
  <si>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</si>
  <si>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</si>
  <si>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</si>
  <si>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</si>
  <si>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</si>
  <si>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</si>
  <si>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</si>
  <si>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</si>
  <si>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</si>
  <si>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</si>
  <si>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</si>
  <si>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</si>
  <si>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</si>
  <si>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</si>
  <si>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</si>
  <si>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</si>
  <si>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</si>
  <si>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</si>
  <si>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</si>
  <si>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</si>
  <si>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</si>
  <si>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</si>
  <si>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</si>
  <si>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</si>
  <si>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</si>
  <si>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</si>
  <si>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</si>
  <si>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</si>
  <si>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</si>
  <si>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</si>
  <si>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</si>
  <si>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</si>
  <si>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</si>
  <si>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</si>
  <si>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</si>
  <si>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</si>
  <si>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</si>
  <si>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</si>
  <si>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</si>
  <si>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</si>
  <si>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</si>
  <si>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</si>
  <si>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</si>
  <si>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</si>
  <si>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</si>
  <si>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</si>
  <si>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</si>
  <si>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</si>
  <si>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</si>
  <si>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</si>
  <si>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</si>
  <si>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</si>
  <si>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</si>
  <si>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</si>
  <si>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</si>
  <si>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</si>
  <si>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</si>
  <si>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</si>
  <si>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</si>
  <si>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</si>
  <si>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</si>
  <si>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</si>
  <si>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</si>
  <si>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</si>
  <si>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</si>
  <si>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</si>
  <si>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</si>
  <si>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</si>
  <si>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</si>
  <si>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</si>
  <si>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</si>
  <si>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</si>
  <si>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</si>
  <si>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</si>
  <si>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</si>
  <si>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</si>
  <si>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</si>
  <si>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</si>
  <si>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</si>
  <si>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</si>
  <si>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</si>
  <si>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</si>
  <si>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</si>
  <si>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</si>
  <si>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</si>
  <si>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</si>
  <si>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</si>
  <si>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</si>
  <si>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</si>
  <si>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</si>
  <si>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</si>
  <si>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</si>
  <si>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</si>
  <si>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</si>
  <si>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</si>
  <si>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</si>
  <si>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</si>
  <si>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</si>
  <si>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</si>
  <si>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</si>
  <si>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</si>
  <si>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</si>
  <si>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</si>
  <si>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</si>
  <si>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</si>
  <si>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</si>
  <si>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</si>
  <si>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</si>
  <si>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</si>
  <si>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</si>
  <si>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</si>
  <si>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</si>
  <si>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</si>
  <si>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</si>
  <si>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</si>
  <si>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</si>
  <si>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</si>
  <si>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</si>
  <si>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</si>
  <si>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</si>
  <si>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</si>
  <si>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</si>
  <si>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</si>
  <si>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</si>
  <si>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</si>
  <si>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</si>
  <si>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</si>
  <si>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</si>
  <si>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</si>
  <si>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</si>
  <si>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</si>
  <si>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</si>
  <si>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</si>
  <si>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</si>
  <si>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</si>
  <si>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</si>
  <si>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</si>
  <si>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</si>
  <si>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</si>
  <si>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</si>
  <si>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</si>
  <si>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</si>
  <si>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</si>
  <si>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</si>
  <si>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</si>
  <si>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</si>
  <si>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</si>
  <si>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</si>
  <si>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</si>
  <si>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</si>
  <si>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</si>
  <si>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</si>
  <si>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</si>
  <si>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</si>
  <si>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</si>
  <si>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</si>
  <si>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</si>
  <si>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</si>
  <si>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</si>
  <si>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</si>
  <si>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</si>
  <si>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</si>
  <si>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</si>
  <si>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</si>
  <si>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</si>
  <si>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</si>
  <si>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</si>
  <si>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</si>
  <si>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</si>
  <si>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</si>
  <si>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</si>
  <si>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</si>
  <si>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</si>
  <si>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</si>
  <si>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</si>
  <si>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</si>
  <si>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</si>
  <si>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</si>
  <si>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</si>
  <si>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</si>
  <si>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</si>
  <si>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</si>
  <si>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</si>
  <si>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</si>
  <si>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</si>
  <si>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</si>
  <si>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</si>
  <si>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</si>
  <si>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</si>
  <si>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</si>
  <si>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</si>
  <si>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</si>
  <si>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</si>
  <si>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</si>
  <si>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</si>
  <si>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</si>
  <si>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</si>
  <si>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</si>
  <si>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</si>
  <si>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</si>
  <si>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</si>
  <si>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</si>
  <si>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</si>
  <si>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</si>
  <si>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</si>
  <si>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</si>
  <si>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</si>
  <si>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</si>
  <si>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</si>
  <si>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</si>
  <si>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</si>
  <si>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</si>
  <si>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</si>
  <si>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</si>
  <si>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</si>
  <si>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</si>
  <si>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</si>
  <si>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</si>
  <si>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</si>
  <si>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</si>
  <si>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</si>
  <si>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</si>
  <si>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</si>
  <si>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</si>
  <si>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</si>
  <si>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</si>
  <si>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</si>
  <si>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</si>
  <si>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</si>
  <si>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</si>
  <si>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</si>
  <si>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</si>
  <si>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</si>
  <si>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</si>
  <si>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</si>
  <si>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</si>
  <si>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</si>
  <si>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</si>
  <si>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</si>
  <si>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</si>
  <si>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</si>
  <si>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</si>
  <si>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</si>
  <si>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</si>
  <si>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</si>
  <si>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</si>
  <si>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</si>
  <si>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</si>
  <si>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</si>
  <si>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</si>
  <si>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</si>
  <si>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</si>
  <si>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</si>
  <si>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</si>
  <si>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</si>
  <si>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</si>
  <si>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</si>
  <si>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</si>
  <si>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</si>
  <si>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</si>
  <si>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</si>
  <si>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</si>
  <si>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</si>
  <si>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</si>
  <si>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</si>
  <si>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</si>
  <si>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</si>
  <si>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</si>
  <si>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</si>
  <si>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</si>
  <si>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</si>
  <si>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</si>
  <si>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</si>
  <si>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</si>
  <si>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</si>
  <si>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</si>
  <si>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</si>
  <si>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</si>
  <si>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</si>
  <si>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</si>
  <si>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</si>
  <si>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</si>
  <si>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</si>
  <si>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</si>
  <si>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</si>
  <si>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</si>
  <si>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</si>
  <si>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</si>
  <si>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</si>
  <si>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</si>
  <si>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</si>
  <si>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</si>
  <si>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</si>
  <si>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</si>
  <si>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</si>
  <si>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</si>
  <si>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</si>
  <si>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</si>
  <si>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</si>
  <si>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</si>
  <si>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</si>
  <si>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</si>
  <si>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</si>
  <si>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</si>
  <si>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</si>
  <si>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</si>
  <si>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</si>
  <si>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</si>
  <si>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</si>
  <si>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</si>
  <si>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</si>
  <si>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</si>
  <si>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</si>
  <si>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</si>
  <si>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</si>
  <si>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</si>
  <si>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</si>
  <si>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</si>
  <si>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</si>
  <si>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</si>
  <si>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</si>
  <si>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</si>
  <si>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</si>
  <si>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</si>
  <si>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</si>
  <si>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</si>
  <si>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</si>
  <si>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</si>
  <si>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</si>
  <si>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</si>
  <si>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</si>
  <si>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</si>
  <si>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</si>
  <si>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</si>
  <si>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</si>
  <si>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</si>
  <si>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</si>
  <si>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</si>
  <si>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</si>
  <si>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</si>
  <si>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</si>
  <si>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</si>
  <si>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</si>
  <si>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</si>
  <si>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</si>
  <si>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</si>
  <si>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</si>
  <si>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</si>
  <si>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</si>
  <si>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</si>
  <si>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</si>
  <si>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</si>
  <si>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</si>
  <si>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</si>
  <si>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</si>
  <si>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</si>
  <si>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</si>
  <si>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</si>
  <si>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</si>
  <si>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</si>
  <si>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</si>
  <si>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</si>
  <si>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</si>
  <si>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</si>
  <si>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</si>
  <si>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</si>
  <si>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</si>
  <si>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</si>
  <si>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</si>
  <si>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</si>
  <si>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</si>
  <si>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</si>
  <si>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</si>
  <si>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</si>
  <si>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</si>
  <si>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</si>
  <si>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</si>
  <si>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</si>
  <si>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</si>
  <si>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</si>
  <si>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</si>
  <si>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</si>
  <si>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</si>
  <si>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</si>
  <si>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</si>
  <si>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</si>
  <si>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</si>
  <si>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</si>
  <si>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</si>
  <si>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</si>
  <si>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</si>
  <si>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</si>
  <si>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</si>
  <si>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</si>
  <si>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</si>
  <si>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</si>
  <si>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</si>
  <si>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</si>
  <si>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</si>
  <si>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</si>
  <si>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</si>
  <si>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</si>
  <si>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</si>
  <si>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</si>
  <si>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</si>
  <si>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</si>
  <si>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</si>
  <si>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</si>
  <si>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</si>
  <si>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</si>
  <si>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</si>
  <si>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</si>
  <si>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</si>
  <si>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</si>
  <si>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</si>
  <si>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</si>
  <si>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</si>
  <si>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</si>
  <si>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</si>
  <si>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</si>
  <si>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</si>
  <si>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</si>
  <si>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</si>
  <si>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</si>
  <si>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</si>
  <si>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</si>
  <si>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</si>
  <si>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</si>
  <si>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</si>
  <si>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</si>
  <si>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</si>
  <si>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</si>
  <si>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</si>
  <si>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</si>
  <si>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</si>
  <si>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</si>
  <si>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</si>
  <si>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</si>
  <si>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</si>
  <si>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</si>
  <si>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</si>
  <si>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</si>
  <si>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</si>
  <si>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</si>
  <si>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</si>
  <si>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</si>
  <si>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</si>
  <si>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</si>
  <si>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</si>
  <si>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</si>
  <si>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</si>
  <si>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</si>
  <si>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</si>
  <si>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</si>
  <si>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</si>
  <si>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</si>
  <si>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</si>
  <si>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</si>
  <si>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</si>
  <si>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</si>
  <si>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</si>
  <si>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</si>
  <si>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</si>
  <si>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</si>
  <si>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</si>
  <si>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</si>
  <si>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</si>
  <si>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</si>
  <si>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</si>
  <si>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</si>
  <si>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</si>
  <si>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</si>
  <si>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</si>
  <si>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</si>
  <si>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</si>
  <si>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</si>
  <si>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</si>
  <si>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</si>
  <si>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</si>
  <si>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</si>
  <si>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</si>
  <si>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</si>
  <si>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</si>
  <si>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</si>
  <si>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</si>
  <si>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</si>
  <si>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</si>
  <si>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</si>
  <si>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</si>
  <si>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</si>
  <si>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</si>
  <si>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</si>
  <si>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</si>
  <si>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</si>
  <si>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</si>
  <si>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</si>
  <si>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</si>
  <si>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</si>
  <si>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</si>
  <si>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</si>
  <si>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</si>
  <si>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</si>
  <si>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</si>
  <si>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</si>
  <si>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</si>
  <si>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</si>
  <si>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</si>
  <si>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</si>
  <si>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</si>
  <si>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</si>
  <si>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</si>
  <si>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</si>
  <si>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</si>
  <si>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</si>
  <si>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</si>
  <si>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</si>
  <si>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</si>
  <si>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</si>
  <si>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</si>
  <si>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</si>
  <si>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</si>
  <si>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</si>
  <si>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</si>
  <si>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</si>
  <si>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</si>
  <si>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</si>
  <si>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</si>
  <si>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</si>
  <si>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</si>
  <si>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</si>
  <si>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</si>
  <si>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</si>
  <si>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</si>
  <si>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</si>
  <si>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</si>
  <si>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</si>
  <si>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</si>
  <si>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</si>
  <si>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</si>
  <si>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</si>
  <si>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</si>
  <si>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</si>
  <si>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</si>
  <si>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</si>
  <si>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</si>
  <si>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</si>
  <si>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</si>
  <si>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</si>
  <si>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</si>
  <si>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</si>
  <si>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</si>
  <si>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</si>
  <si>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</si>
  <si>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</si>
  <si>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</si>
  <si>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</si>
  <si>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</si>
  <si>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</si>
  <si>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</si>
  <si>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</si>
  <si>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</si>
  <si>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</si>
  <si>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</si>
  <si>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</si>
  <si>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</si>
  <si>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</si>
  <si>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</si>
  <si>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</si>
  <si>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</si>
  <si>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</si>
  <si>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</si>
  <si>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</si>
  <si>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</si>
  <si>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</si>
  <si>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</si>
  <si>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</si>
  <si>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</si>
  <si>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</si>
  <si>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</si>
  <si>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</si>
  <si>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</si>
  <si>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</si>
  <si>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</si>
  <si>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</si>
  <si>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</si>
  <si>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</si>
  <si>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</si>
  <si>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</si>
  <si>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</si>
  <si>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</si>
  <si>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</si>
  <si>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</si>
  <si>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</si>
  <si>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</si>
  <si>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</si>
  <si>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</si>
  <si>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</si>
  <si>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</si>
  <si>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</si>
  <si>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</si>
  <si>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</si>
  <si>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</si>
  <si>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</si>
  <si>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</si>
  <si>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</si>
  <si>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</si>
  <si>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</si>
  <si>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</si>
  <si>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</si>
  <si>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</si>
  <si>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</si>
  <si>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</si>
  <si>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</si>
  <si>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</si>
  <si>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</si>
  <si>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</si>
  <si>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</si>
  <si>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</si>
  <si>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</si>
  <si>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</si>
  <si>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</si>
  <si>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</si>
  <si>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</si>
  <si>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</si>
  <si>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</si>
  <si>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</si>
  <si>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</si>
  <si>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</si>
  <si>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</si>
  <si>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</si>
  <si>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</si>
  <si>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</si>
  <si>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</si>
  <si>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</si>
  <si>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</si>
  <si>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</si>
  <si>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</si>
  <si>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</si>
  <si>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</si>
  <si>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</si>
  <si>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</si>
  <si>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</si>
  <si>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</si>
  <si>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</si>
  <si>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</si>
  <si>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</si>
  <si>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</si>
  <si>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</si>
  <si>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</si>
  <si>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</si>
  <si>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</si>
  <si>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</si>
  <si>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</si>
  <si>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</si>
  <si>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</si>
  <si>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</si>
  <si>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</si>
  <si>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</si>
  <si>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</si>
  <si>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</si>
  <si>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</si>
  <si>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</si>
  <si>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</si>
  <si>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</si>
  <si>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</si>
  <si>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</si>
  <si>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</si>
  <si>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</si>
  <si>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</si>
  <si>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</si>
  <si>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</si>
  <si>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</si>
  <si>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</si>
  <si>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</si>
  <si>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</si>
  <si>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</si>
  <si>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</si>
  <si>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</si>
  <si>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</si>
  <si>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</si>
  <si>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</si>
  <si>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</si>
  <si>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</si>
  <si>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</si>
  <si>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</si>
  <si>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</si>
  <si>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</si>
  <si>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</si>
  <si>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</si>
  <si>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</si>
  <si>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</si>
  <si>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</si>
  <si>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</si>
  <si>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</si>
  <si>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</si>
  <si>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</si>
  <si>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</si>
  <si>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</si>
  <si>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</si>
  <si>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</si>
  <si>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</si>
  <si>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</si>
  <si>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</si>
  <si>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</si>
  <si>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</si>
  <si>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</si>
  <si>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</si>
  <si>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</si>
  <si>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</si>
  <si>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</si>
  <si>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</si>
  <si>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</si>
  <si>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</si>
  <si>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</si>
  <si>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</si>
  <si>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</si>
  <si>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</si>
  <si>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</si>
  <si>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</si>
  <si>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</si>
  <si>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</si>
  <si>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</si>
  <si>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</si>
  <si>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</si>
  <si>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</si>
  <si>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</si>
  <si>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</si>
  <si>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</si>
  <si>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</si>
  <si>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</si>
  <si>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</si>
  <si>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</si>
  <si>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</si>
  <si>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</si>
  <si>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</si>
  <si>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</si>
  <si>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</si>
  <si>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</si>
  <si>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</si>
  <si>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</si>
  <si>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</si>
  <si>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</si>
  <si>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</si>
  <si>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</si>
  <si>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</si>
  <si>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</si>
  <si>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</si>
  <si>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</si>
  <si>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</si>
  <si>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</si>
  <si>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</si>
  <si>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</si>
  <si>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</si>
  <si>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</si>
  <si>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</si>
  <si>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</si>
  <si>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</si>
  <si>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</si>
  <si>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</si>
  <si>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</si>
  <si>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</si>
  <si>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</si>
  <si>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</si>
  <si>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</si>
  <si>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</si>
  <si>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</si>
  <si>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</si>
  <si>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</si>
  <si>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</si>
  <si>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</si>
  <si>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</si>
  <si>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</si>
  <si>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</si>
  <si>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</si>
  <si>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</si>
  <si>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</si>
  <si>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</si>
  <si>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</si>
  <si>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</si>
  <si>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</si>
  <si>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</si>
  <si>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</si>
  <si>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</si>
  <si>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</si>
  <si>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</si>
  <si>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</si>
  <si>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</si>
  <si>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</si>
  <si>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</si>
  <si>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</si>
  <si>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</si>
  <si>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</si>
  <si>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</si>
  <si>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</si>
  <si>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</si>
  <si>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</si>
  <si>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</si>
  <si>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</si>
  <si>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</si>
  <si>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</si>
  <si>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</si>
  <si>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</si>
  <si>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</si>
  <si>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</si>
  <si>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</si>
  <si>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</si>
  <si>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</si>
  <si>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</si>
  <si>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</si>
  <si>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</si>
  <si>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</si>
  <si>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</si>
  <si>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</si>
  <si>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</si>
  <si>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</si>
  <si>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</si>
  <si>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</si>
  <si>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</si>
  <si>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</si>
  <si>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</si>
  <si>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</si>
  <si>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</si>
  <si>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</si>
  <si>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</si>
  <si>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</si>
  <si>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</si>
  <si>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</si>
  <si>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</si>
  <si>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</si>
  <si>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</si>
  <si>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</si>
  <si>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</si>
  <si>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</si>
  <si>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</si>
  <si>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</si>
  <si>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</si>
  <si>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</si>
  <si>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</si>
  <si>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</si>
  <si>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</si>
  <si>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</si>
  <si>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</si>
  <si>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</si>
  <si>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</si>
  <si>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</si>
  <si>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</si>
  <si>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</si>
  <si>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</si>
  <si>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</si>
  <si>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</si>
  <si>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</si>
  <si>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</si>
  <si>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</si>
  <si>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</si>
  <si>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</si>
  <si>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</si>
  <si>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</si>
  <si>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</si>
  <si>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</si>
  <si>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</si>
  <si>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</si>
  <si>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</si>
  <si>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</si>
  <si>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</si>
  <si>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</si>
  <si>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</si>
  <si>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</si>
  <si>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</si>
  <si>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</si>
  <si>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</si>
  <si>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</si>
  <si>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</si>
  <si>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</si>
  <si>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</si>
  <si>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</si>
  <si>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</si>
  <si>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</si>
  <si>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</si>
  <si>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</si>
  <si>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</si>
  <si>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</si>
  <si>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</si>
  <si>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</si>
  <si>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</si>
  <si>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</si>
  <si>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</si>
  <si>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</si>
  <si>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</si>
  <si>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</si>
  <si>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</si>
  <si>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</si>
  <si>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</si>
  <si>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</si>
  <si>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</si>
  <si>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</si>
  <si>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</si>
  <si>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</si>
  <si>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</si>
  <si>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</si>
  <si>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</si>
  <si>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</si>
  <si>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</si>
  <si>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</si>
  <si>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</si>
  <si>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</si>
  <si>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</si>
  <si>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</si>
  <si>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</si>
  <si>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</si>
  <si>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</si>
  <si>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</si>
  <si>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</si>
  <si>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</si>
  <si>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</si>
  <si>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</si>
  <si>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</si>
  <si>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</si>
  <si>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</si>
  <si>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</si>
  <si>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</si>
  <si>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</si>
  <si>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</si>
  <si>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</si>
  <si>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</si>
  <si>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</si>
  <si>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</si>
  <si>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</si>
  <si>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</si>
  <si>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</si>
  <si>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</si>
  <si>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</si>
  <si>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</si>
  <si>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</si>
  <si>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</si>
  <si>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</si>
  <si>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</si>
  <si>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</si>
  <si>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</si>
  <si>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</si>
  <si>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</si>
  <si>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</si>
  <si>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</si>
  <si>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</si>
  <si>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</si>
  <si>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</si>
  <si>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</si>
  <si>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</si>
  <si>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</si>
  <si>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</si>
  <si>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</si>
  <si>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</si>
  <si>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</si>
  <si>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</si>
  <si>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</si>
  <si>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</si>
  <si>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</si>
  <si>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</si>
  <si>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</si>
  <si>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</si>
  <si>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</si>
  <si>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</si>
  <si>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</si>
  <si>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</si>
  <si>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</si>
  <si>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</si>
  <si>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</si>
  <si>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</si>
  <si>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</si>
  <si>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</si>
  <si>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</si>
  <si>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</si>
  <si>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</si>
  <si>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</si>
  <si>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</si>
  <si>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</si>
  <si>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</si>
  <si>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</si>
  <si>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</si>
  <si>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</si>
  <si>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</si>
  <si>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</si>
  <si>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</si>
  <si>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</si>
  <si>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</si>
  <si>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</si>
  <si>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</si>
  <si>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</si>
  <si>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</si>
  <si>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</si>
  <si>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</si>
  <si>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</si>
  <si>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</si>
  <si>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</si>
  <si>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</si>
  <si>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</si>
  <si>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</si>
  <si>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</si>
  <si>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</si>
  <si>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</si>
  <si>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</si>
  <si>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</si>
  <si>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</si>
  <si>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</si>
  <si>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</si>
  <si>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</si>
  <si>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</si>
  <si>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</si>
  <si>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</si>
  <si>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</si>
  <si>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</si>
  <si>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</si>
  <si>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</si>
  <si>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</si>
  <si>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</si>
  <si>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</si>
  <si>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</si>
  <si>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</si>
  <si>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</si>
  <si>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</si>
  <si>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</si>
  <si>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</si>
  <si>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</si>
  <si>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</si>
  <si>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</si>
  <si>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</si>
  <si>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</si>
  <si>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</si>
  <si>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</si>
  <si>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</si>
  <si>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</si>
  <si>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</si>
  <si>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</si>
  <si>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</si>
  <si>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</si>
  <si>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</si>
  <si>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</si>
  <si>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</si>
  <si>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</si>
  <si>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</si>
  <si>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</si>
  <si>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</si>
  <si>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</si>
  <si>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</si>
  <si>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</si>
  <si>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</si>
  <si>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</si>
  <si>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</si>
  <si>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</si>
  <si>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</si>
  <si>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</si>
  <si>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</si>
  <si>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</si>
  <si>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</si>
  <si>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</si>
  <si>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</si>
  <si>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</si>
  <si>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</si>
  <si>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</si>
  <si>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</si>
  <si>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</si>
  <si>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</si>
  <si>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</si>
  <si>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</si>
  <si>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</si>
  <si>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</si>
  <si>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</si>
  <si>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</si>
  <si>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</si>
  <si>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</si>
  <si>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</si>
  <si>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</si>
  <si>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</si>
  <si>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</si>
  <si>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</si>
  <si>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</si>
  <si>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</si>
  <si>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</si>
  <si>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</si>
  <si>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</si>
  <si>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</si>
  <si>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</si>
  <si>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</si>
  <si>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</si>
  <si>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</si>
  <si>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</si>
  <si>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</si>
  <si>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</si>
  <si>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</si>
  <si>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</si>
  <si>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</si>
  <si>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</si>
  <si>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</si>
  <si>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</si>
  <si>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</si>
  <si>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</si>
  <si>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</si>
  <si>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</si>
  <si>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</si>
  <si>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</si>
  <si>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</si>
  <si>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</si>
  <si>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</si>
  <si>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</si>
  <si>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</si>
  <si>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</si>
  <si>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</si>
  <si>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</si>
  <si>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</si>
  <si>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</si>
  <si>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</si>
  <si>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</si>
  <si>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</si>
  <si>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</si>
  <si>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</si>
  <si>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</si>
  <si>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</si>
  <si>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</si>
  <si>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</si>
  <si>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</si>
  <si>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</si>
  <si>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</si>
  <si>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</si>
  <si>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</si>
  <si>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</si>
  <si>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</si>
  <si>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</si>
  <si>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</si>
  <si>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</si>
  <si>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</si>
  <si>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</si>
  <si>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</si>
  <si>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</si>
  <si>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</si>
  <si>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</si>
  <si>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</si>
  <si>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</si>
  <si>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</si>
  <si>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</si>
  <si>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</si>
  <si>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</si>
  <si>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</si>
  <si>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</si>
  <si>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</si>
  <si>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</si>
  <si>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</si>
  <si>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</si>
  <si>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</si>
  <si>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</si>
  <si>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</si>
  <si>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</si>
  <si>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</si>
  <si>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</si>
  <si>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</si>
  <si>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</si>
  <si>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</si>
  <si>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</si>
  <si>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</si>
  <si>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</si>
  <si>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</si>
  <si>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</si>
  <si>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</si>
  <si>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</si>
  <si>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</si>
  <si>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</si>
  <si>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</si>
  <si>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</si>
  <si>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</si>
  <si>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</si>
  <si>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</si>
  <si>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</si>
  <si>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</si>
  <si>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</si>
  <si>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</si>
  <si>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</si>
  <si>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</si>
  <si>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</si>
  <si>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</si>
  <si>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</si>
  <si>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</si>
  <si>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</si>
  <si>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</si>
  <si>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</si>
  <si>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</si>
  <si>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</si>
  <si>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</si>
  <si>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</si>
  <si>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</si>
  <si>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</si>
  <si>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</si>
  <si>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</si>
  <si>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</si>
  <si>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</si>
  <si>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</si>
  <si>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</si>
  <si>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</si>
  <si>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</si>
  <si>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</si>
  <si>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</si>
  <si>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</si>
  <si>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</si>
  <si>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</si>
  <si>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</si>
  <si>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</si>
  <si>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</si>
  <si>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</si>
  <si>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</si>
  <si>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</si>
  <si>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</si>
  <si>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</si>
  <si>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</si>
  <si>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</si>
  <si>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</si>
  <si>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</si>
  <si>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</si>
  <si>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</si>
  <si>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</si>
  <si>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</si>
  <si>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</si>
  <si>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</si>
  <si>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</si>
  <si>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</si>
  <si>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</si>
  <si>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</si>
  <si>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</si>
  <si>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</si>
  <si>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</si>
  <si>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</si>
  <si>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</si>
  <si>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</si>
  <si>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</si>
  <si>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</si>
  <si>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</si>
  <si>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</si>
  <si>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</si>
  <si>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</si>
  <si>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</si>
  <si>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</si>
  <si>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</si>
  <si>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</si>
  <si>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</si>
  <si>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</si>
  <si>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</si>
  <si>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</si>
  <si>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</si>
  <si>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</si>
  <si>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</si>
  <si>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</si>
  <si>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</si>
  <si>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</si>
  <si>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</si>
  <si>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</si>
  <si>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</si>
  <si>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</si>
  <si>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</si>
  <si>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</si>
  <si>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</si>
  <si>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</si>
  <si>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</si>
  <si>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</si>
  <si>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</si>
  <si>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</si>
  <si>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</si>
  <si>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</si>
  <si>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</si>
  <si>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</si>
  <si>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</si>
  <si>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</si>
  <si>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</si>
  <si>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</si>
  <si>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</si>
  <si>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</si>
  <si>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</si>
  <si>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</si>
  <si>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</si>
  <si>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</si>
  <si>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</si>
  <si>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</si>
  <si>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</si>
  <si>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</si>
  <si>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</si>
  <si>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</si>
  <si>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</si>
  <si>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</si>
  <si>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</si>
  <si>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</si>
  <si>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</si>
  <si>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</si>
  <si>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</si>
  <si>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</si>
  <si>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</si>
  <si>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</si>
  <si>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</si>
  <si>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</si>
  <si>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</si>
  <si>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</si>
  <si>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</si>
  <si>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</si>
  <si>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</si>
  <si>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</si>
  <si>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</si>
  <si>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</si>
  <si>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</si>
  <si>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</si>
  <si>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</si>
  <si>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</si>
  <si>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</si>
  <si>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</si>
  <si>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</si>
  <si>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</si>
  <si>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</si>
  <si>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</si>
  <si>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</si>
  <si>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</si>
  <si>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</si>
  <si>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</si>
  <si>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</si>
  <si>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</si>
  <si>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</si>
  <si>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</si>
  <si>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</si>
  <si>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</si>
  <si>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</si>
  <si>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</si>
  <si>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</si>
  <si>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</si>
  <si>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</si>
  <si>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</si>
  <si>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</si>
  <si>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</si>
  <si>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</si>
  <si>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</si>
  <si>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</si>
  <si>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</si>
  <si>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</si>
  <si>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</si>
  <si>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</si>
  <si>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</si>
  <si>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</si>
  <si>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</si>
  <si>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</si>
  <si>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</si>
  <si>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</si>
  <si>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</si>
  <si>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</si>
  <si>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</si>
  <si>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</si>
  <si>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</si>
  <si>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</si>
  <si>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</si>
  <si>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</si>
  <si>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</si>
  <si>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</si>
  <si>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</si>
  <si>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</si>
  <si>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</si>
  <si>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</si>
  <si>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</si>
  <si>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</si>
  <si>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</si>
  <si>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</si>
  <si>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</si>
  <si>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</si>
  <si>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</si>
  <si>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</si>
  <si>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</si>
  <si>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</si>
  <si>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</si>
  <si>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</si>
  <si>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</si>
  <si>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</si>
  <si>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</si>
  <si>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</si>
  <si>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</si>
  <si>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</si>
  <si>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</si>
  <si>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</si>
  <si>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</si>
  <si>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</si>
  <si>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</si>
  <si>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</si>
  <si>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</si>
  <si>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</si>
  <si>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</si>
  <si>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</si>
  <si>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</si>
  <si>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</si>
  <si>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</si>
  <si>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</si>
  <si>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</si>
  <si>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</si>
  <si>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</si>
  <si>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</si>
  <si>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</si>
  <si>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</si>
  <si>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</si>
  <si>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</si>
  <si>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</si>
  <si>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</si>
  <si>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</si>
  <si>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</si>
  <si>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</si>
  <si>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</si>
  <si>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</si>
  <si>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</si>
  <si>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</si>
  <si>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</si>
  <si>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</si>
  <si>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</si>
  <si>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</si>
  <si>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</si>
  <si>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</si>
  <si>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</si>
  <si>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</si>
  <si>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</si>
  <si>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</si>
  <si>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</si>
  <si>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</si>
  <si>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</si>
  <si>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</si>
  <si>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</si>
  <si>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</si>
  <si>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</si>
  <si>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</si>
  <si>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</si>
  <si>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</si>
  <si>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</si>
  <si>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</si>
  <si>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</si>
  <si>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</si>
  <si>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</si>
  <si>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</si>
  <si>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</si>
  <si>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</si>
  <si>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</si>
  <si>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</si>
  <si>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</si>
  <si>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</si>
  <si>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</si>
  <si>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</si>
  <si>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</si>
  <si>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</si>
  <si>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</si>
  <si>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</si>
  <si>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</si>
  <si>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</si>
  <si>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</si>
  <si>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</si>
  <si>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</si>
  <si>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</si>
  <si>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</si>
  <si>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</si>
  <si>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</si>
  <si>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</si>
  <si>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</si>
  <si>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</si>
  <si>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</si>
  <si>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</si>
  <si>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</si>
  <si>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</si>
  <si>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</si>
  <si>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</si>
  <si>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</si>
  <si>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</si>
  <si>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</si>
  <si>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</si>
  <si>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</si>
  <si>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</si>
  <si>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</si>
  <si>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</si>
  <si>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</si>
  <si>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</si>
  <si>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</si>
  <si>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</si>
  <si>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</si>
  <si>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</si>
  <si>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</si>
  <si>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</si>
  <si>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</si>
  <si>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</si>
  <si>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</si>
  <si>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</si>
  <si>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</si>
  <si>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</si>
  <si>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</si>
  <si>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</si>
  <si>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</si>
  <si>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</si>
  <si>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</si>
  <si>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</si>
  <si>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</si>
  <si>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</si>
  <si>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</si>
  <si>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</si>
  <si>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</si>
  <si>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</si>
  <si>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</si>
  <si>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</si>
  <si>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</si>
  <si>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</si>
  <si>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</si>
  <si>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</si>
  <si>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</si>
  <si>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</si>
  <si>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</si>
  <si>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</si>
  <si>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</si>
  <si>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</si>
  <si>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</si>
  <si>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</si>
  <si>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</si>
  <si>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</si>
  <si>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</si>
  <si>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</si>
  <si>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</si>
  <si>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</si>
  <si>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</si>
  <si>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</si>
  <si>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</si>
  <si>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</si>
  <si>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</si>
  <si>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</si>
  <si>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</si>
  <si>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</si>
  <si>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</si>
  <si>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</si>
  <si>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</si>
  <si>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</si>
  <si>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</si>
  <si>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</si>
  <si>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</si>
  <si>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</si>
  <si>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</si>
  <si>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</si>
  <si>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</si>
  <si>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</si>
  <si>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</si>
  <si>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</si>
  <si>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</si>
  <si>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</si>
  <si>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</si>
  <si>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</si>
  <si>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</si>
  <si>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</si>
  <si>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</si>
  <si>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</si>
  <si>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</si>
  <si>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</si>
  <si>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</si>
  <si>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</si>
  <si>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</si>
  <si>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</si>
  <si>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</si>
  <si>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</si>
  <si>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</si>
  <si>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</si>
  <si>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</si>
  <si>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</si>
  <si>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</si>
  <si>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</si>
  <si>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</si>
  <si>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</si>
  <si>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</si>
  <si>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</si>
  <si>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</si>
  <si>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</si>
  <si>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</si>
  <si>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</si>
  <si>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</si>
  <si>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</si>
  <si>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</si>
  <si>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</si>
  <si>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</si>
  <si>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</si>
  <si>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</si>
  <si>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</si>
  <si>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</si>
  <si>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</si>
  <si>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</si>
  <si>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</si>
  <si>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</si>
  <si>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</si>
  <si>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</si>
  <si>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</si>
  <si>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</si>
  <si>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</si>
  <si>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</si>
  <si>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</si>
  <si>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</si>
  <si>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</si>
  <si>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</si>
  <si>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</si>
  <si>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</si>
  <si>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</si>
  <si>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</si>
  <si>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</si>
  <si>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</si>
  <si>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</si>
  <si>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</si>
  <si>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</si>
  <si>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</si>
  <si>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</si>
  <si>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</si>
  <si>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</si>
  <si>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</si>
  <si>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</si>
  <si>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</si>
  <si>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</si>
  <si>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</si>
  <si>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</si>
  <si>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</si>
  <si>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</si>
  <si>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</si>
  <si>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</si>
  <si>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</si>
  <si>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</si>
  <si>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</si>
  <si>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</si>
  <si>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</si>
  <si>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</si>
  <si>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</si>
  <si>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</si>
  <si>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</si>
  <si>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</si>
  <si>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</si>
  <si>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</si>
  <si>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</si>
  <si>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</si>
  <si>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</si>
  <si>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</si>
  <si>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</si>
  <si>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</si>
  <si>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</si>
  <si>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</si>
  <si>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</si>
  <si>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</si>
  <si>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</si>
  <si>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</si>
  <si>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</si>
  <si>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</si>
  <si>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</si>
  <si>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</si>
  <si>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</si>
  <si>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</si>
  <si>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</si>
  <si>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</si>
  <si>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</si>
  <si>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</si>
  <si>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</si>
  <si>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</si>
  <si>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</si>
  <si>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</si>
  <si>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</si>
  <si>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</si>
  <si>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</si>
  <si>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</si>
  <si>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</si>
  <si>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</si>
  <si>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</si>
  <si>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</si>
  <si>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</si>
  <si>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</si>
  <si>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</si>
  <si>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</si>
  <si>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</si>
  <si>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</si>
  <si>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</si>
  <si>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</si>
  <si>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</si>
  <si>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</si>
  <si>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</si>
  <si>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</si>
  <si>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</si>
  <si>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</si>
  <si>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</si>
  <si>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</si>
  <si>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</si>
  <si>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</si>
  <si>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</si>
  <si>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</si>
  <si>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</si>
  <si>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</si>
  <si>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</si>
  <si>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</si>
  <si>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</si>
  <si>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</si>
  <si>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</si>
  <si>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</si>
  <si>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</si>
  <si>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</si>
  <si>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</si>
  <si>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</si>
  <si>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</si>
  <si>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</si>
  <si>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</si>
  <si>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</si>
  <si>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</si>
  <si>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</si>
  <si>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</si>
  <si>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</si>
  <si>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</si>
  <si>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</si>
  <si>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</si>
  <si>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</si>
  <si>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</si>
  <si>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</si>
  <si>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</si>
  <si>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</si>
  <si>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</si>
  <si>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</si>
  <si>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</si>
  <si>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</si>
  <si>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</si>
  <si>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</si>
  <si>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</si>
  <si>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</si>
  <si>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</si>
  <si>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</si>
  <si>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</si>
  <si>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</si>
  <si>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</si>
  <si>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</si>
  <si>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</si>
  <si>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</si>
  <si>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</si>
  <si>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</si>
  <si>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</si>
  <si>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</si>
  <si>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</si>
  <si>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</si>
  <si>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</si>
  <si>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</si>
  <si>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</si>
  <si>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</si>
  <si>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</si>
  <si>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</si>
  <si>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</si>
  <si>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</si>
  <si>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</si>
  <si>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</si>
  <si>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</si>
  <si>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</si>
  <si>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</si>
  <si>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</si>
  <si>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</si>
  <si>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</si>
  <si>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</si>
  <si>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</si>
  <si>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</si>
  <si>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</si>
  <si>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</si>
  <si>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</si>
  <si>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</si>
  <si>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</si>
  <si>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</si>
  <si>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</si>
  <si>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</si>
  <si>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</si>
  <si>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</si>
  <si>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</si>
  <si>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</si>
  <si>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</si>
  <si>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</si>
  <si>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</si>
  <si>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</si>
  <si>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</si>
  <si>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</si>
  <si>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</si>
  <si>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</si>
  <si>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</si>
  <si>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</si>
  <si>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</si>
  <si>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</si>
  <si>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</si>
  <si>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</si>
  <si>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</si>
  <si>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</si>
  <si>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</si>
  <si>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</si>
  <si>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</si>
  <si>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</si>
  <si>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</si>
  <si>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</si>
  <si>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</si>
  <si>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</si>
  <si>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</si>
  <si>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</si>
  <si>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</si>
  <si>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</si>
  <si>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</si>
  <si>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</si>
  <si>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</si>
  <si>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</si>
  <si>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</si>
  <si>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</si>
  <si>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</si>
  <si>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</si>
  <si>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</si>
  <si>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</si>
  <si>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</si>
  <si>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</si>
  <si>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</si>
  <si>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</si>
  <si>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</si>
  <si>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</si>
  <si>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</si>
  <si>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</si>
  <si>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</si>
  <si>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</si>
  <si>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</si>
  <si>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</si>
  <si>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</si>
  <si>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</si>
  <si>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</si>
  <si>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</si>
  <si>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</si>
  <si>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</si>
  <si>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</si>
  <si>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</si>
  <si>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</si>
  <si>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</si>
  <si>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</si>
  <si>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</si>
  <si>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</si>
  <si>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</si>
  <si>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</si>
  <si>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</si>
  <si>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</si>
  <si>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</si>
  <si>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</si>
  <si>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</si>
  <si>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</si>
  <si>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</si>
  <si>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</si>
  <si>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</si>
  <si>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</si>
  <si>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</si>
  <si>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</si>
  <si>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</si>
  <si>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</si>
  <si>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</si>
  <si>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</si>
  <si>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</si>
  <si>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</si>
  <si>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</si>
  <si>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</si>
  <si>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</si>
  <si>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</si>
  <si>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</si>
  <si>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</si>
  <si>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</si>
  <si>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</si>
  <si>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</si>
  <si>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</si>
  <si>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</si>
  <si>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</si>
  <si>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</si>
  <si>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</si>
  <si>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</si>
  <si>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</si>
  <si>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</si>
  <si>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</si>
  <si>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</si>
  <si>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</si>
  <si>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</si>
  <si>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</si>
  <si>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</si>
  <si>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</si>
  <si>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</si>
  <si>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</si>
  <si>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</si>
  <si>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</si>
  <si>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</si>
  <si>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</si>
  <si>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</si>
  <si>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</si>
  <si>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</si>
  <si>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</si>
  <si>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</si>
  <si>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</si>
  <si>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</si>
  <si>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</si>
  <si>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</si>
  <si>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</si>
  <si>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</si>
  <si>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</si>
  <si>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</si>
  <si>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</si>
  <si>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</si>
  <si>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</si>
  <si>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</si>
  <si>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</si>
  <si>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</si>
  <si>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</si>
  <si>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</si>
  <si>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</si>
  <si>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</si>
  <si>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</si>
  <si>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</si>
  <si>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</si>
  <si>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</si>
  <si>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</si>
  <si>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</si>
  <si>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</si>
  <si>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</si>
  <si>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</si>
  <si>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</si>
  <si>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</si>
  <si>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</si>
  <si>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</si>
  <si>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</si>
  <si>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</si>
  <si>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</si>
  <si>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</si>
  <si>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</si>
  <si>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</si>
  <si>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</si>
  <si>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</si>
  <si>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</si>
  <si>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</si>
  <si>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</si>
  <si>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</si>
  <si>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</si>
  <si>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</si>
  <si>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</si>
  <si>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</si>
  <si>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</si>
  <si>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</si>
  <si>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</si>
  <si>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</si>
  <si>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</si>
  <si>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</si>
  <si>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</si>
  <si>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</si>
  <si>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</si>
  <si>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</si>
  <si>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</si>
  <si>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</si>
  <si>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</si>
  <si>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</si>
  <si>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</si>
  <si>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</si>
  <si>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</si>
  <si>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</si>
  <si>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</si>
  <si>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</si>
  <si>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</si>
  <si>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</si>
  <si>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</si>
  <si>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</si>
  <si>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</si>
  <si>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</si>
  <si>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</si>
  <si>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</si>
  <si>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</si>
  <si>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</si>
  <si>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</si>
  <si>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</si>
  <si>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</si>
  <si>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</si>
  <si>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</si>
  <si>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</si>
  <si>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</si>
  <si>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</si>
  <si>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</si>
  <si>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</si>
  <si>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</si>
  <si>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</si>
  <si>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</si>
  <si>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</si>
  <si>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</si>
  <si>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</si>
  <si>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</si>
  <si>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</si>
  <si>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</si>
  <si>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</si>
  <si>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</si>
  <si>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</si>
  <si>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</si>
  <si>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</si>
  <si>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</si>
  <si>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</si>
  <si>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</si>
  <si>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</si>
  <si>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</si>
  <si>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</si>
  <si>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</si>
  <si>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</si>
  <si>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</si>
  <si>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</si>
  <si>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</si>
  <si>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</si>
  <si>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</si>
  <si>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</si>
  <si>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</si>
  <si>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</si>
  <si>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</si>
  <si>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</si>
  <si>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</si>
  <si>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</si>
  <si>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</si>
  <si>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</si>
  <si>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</si>
  <si>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</si>
  <si>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</si>
  <si>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</si>
  <si>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</si>
  <si>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</si>
  <si>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</si>
  <si>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</si>
  <si>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</si>
  <si>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</si>
  <si>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</si>
  <si>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</si>
  <si>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</si>
  <si>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</si>
  <si>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</si>
  <si>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</si>
  <si>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</si>
  <si>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</si>
  <si>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</si>
  <si>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</si>
  <si>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</si>
  <si>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</si>
  <si>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</si>
  <si>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</si>
  <si>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</si>
  <si>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</si>
  <si>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</si>
  <si>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</si>
  <si>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</si>
  <si>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</si>
  <si>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</si>
  <si>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</si>
  <si>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</si>
  <si>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</si>
  <si>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</si>
  <si>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</si>
  <si>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</si>
  <si>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</si>
  <si>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</si>
  <si>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</si>
  <si>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</si>
  <si>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</si>
  <si>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</si>
  <si>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</si>
  <si>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</si>
  <si>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</si>
  <si>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</si>
  <si>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</si>
  <si>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</si>
  <si>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</si>
  <si>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</si>
  <si>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</si>
  <si>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</si>
  <si>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</si>
  <si>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</si>
  <si>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</si>
  <si>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</si>
  <si>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</si>
  <si>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</si>
  <si>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</si>
  <si>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</si>
  <si>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</si>
  <si>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</si>
  <si>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</si>
  <si>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</si>
  <si>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</si>
  <si>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</si>
  <si>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</si>
  <si>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</si>
  <si>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</si>
  <si>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</si>
  <si>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</si>
  <si>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</si>
  <si>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</si>
  <si>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</si>
  <si>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</si>
  <si>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</si>
  <si>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</si>
  <si>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</si>
  <si>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</si>
  <si>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</si>
  <si>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</si>
  <si>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</si>
  <si>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</si>
  <si>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</si>
  <si>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</si>
  <si>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</si>
  <si>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</si>
  <si>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</si>
  <si>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</si>
  <si>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</si>
  <si>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</si>
  <si>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</si>
  <si>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</si>
  <si>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</si>
  <si>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</si>
  <si>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</si>
  <si>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</si>
  <si>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</si>
  <si>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</si>
  <si>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</si>
  <si>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</si>
  <si>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</si>
  <si>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</si>
  <si>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</si>
  <si>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</si>
  <si>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</si>
  <si>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</si>
  <si>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</si>
  <si>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</si>
  <si>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</si>
  <si>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</si>
  <si>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</si>
  <si>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</si>
  <si>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</si>
  <si>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</si>
  <si>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</si>
  <si>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</si>
  <si>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</si>
  <si>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</si>
  <si>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</si>
  <si>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</si>
  <si>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</si>
  <si>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</si>
  <si>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</si>
  <si>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</si>
  <si>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</si>
  <si>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</si>
  <si>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</si>
  <si>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</si>
  <si>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</si>
  <si>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</si>
  <si>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</si>
  <si>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</si>
  <si>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</si>
  <si>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</si>
  <si>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</si>
  <si>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</si>
  <si>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</si>
  <si>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</si>
  <si>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</si>
  <si>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</si>
  <si>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</si>
  <si>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</si>
  <si>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</si>
  <si>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</si>
  <si>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</si>
  <si>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</si>
  <si>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</si>
  <si>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</si>
  <si>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</si>
  <si>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</si>
  <si>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</si>
  <si>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</si>
  <si>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</si>
  <si>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</si>
  <si>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</si>
  <si>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</si>
  <si>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</si>
  <si>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</si>
  <si>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</si>
  <si>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</si>
  <si>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</si>
  <si>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</si>
  <si>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</si>
  <si>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</si>
  <si>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</si>
  <si>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</si>
  <si>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</si>
  <si>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</si>
  <si>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</si>
  <si>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</si>
  <si>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</si>
  <si>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</si>
  <si>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</si>
  <si>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</si>
  <si>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</si>
  <si>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</si>
  <si>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</si>
  <si>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</si>
  <si>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</si>
  <si>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</si>
  <si>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</si>
  <si>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</si>
  <si>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</si>
  <si>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</si>
  <si>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</si>
  <si>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</si>
  <si>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</si>
  <si>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</si>
  <si>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</si>
  <si>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</si>
  <si>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</si>
  <si>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</si>
  <si>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</si>
  <si>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</si>
  <si>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</si>
  <si>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</si>
  <si>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</si>
  <si>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</si>
  <si>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</si>
  <si>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</si>
  <si>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</si>
  <si>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</si>
  <si>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</si>
  <si>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</si>
  <si>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</si>
  <si>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</si>
  <si>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</si>
  <si>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</si>
  <si>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</si>
  <si>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</si>
  <si>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</si>
  <si>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</si>
  <si>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</si>
  <si>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</si>
  <si>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</si>
  <si>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</si>
  <si>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</si>
  <si>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</si>
  <si>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</si>
  <si>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</si>
  <si>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</si>
  <si>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</si>
  <si>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</si>
  <si>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</si>
  <si>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</si>
  <si>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</si>
  <si>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</si>
  <si>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</si>
  <si>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</si>
  <si>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</si>
  <si>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</si>
  <si>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</si>
  <si>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</si>
  <si>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</si>
  <si>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</si>
  <si>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</si>
  <si>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</si>
  <si>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</si>
  <si>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</si>
  <si>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</si>
  <si>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</si>
  <si>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</si>
  <si>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</si>
  <si>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</si>
  <si>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</si>
  <si>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</si>
  <si>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</si>
  <si>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</si>
  <si>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</si>
  <si>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</si>
  <si>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</si>
  <si>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</si>
  <si>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</si>
  <si>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</si>
  <si>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</si>
  <si>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</si>
  <si>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</si>
  <si>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</si>
  <si>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</si>
  <si>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</si>
  <si>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</si>
  <si>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</si>
  <si>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</si>
  <si>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</si>
  <si>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</si>
  <si>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</si>
  <si>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</si>
  <si>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</si>
  <si>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</si>
  <si>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</si>
  <si>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</si>
  <si>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</si>
  <si>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</si>
  <si>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</si>
  <si>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</si>
  <si>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</si>
  <si>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</si>
  <si>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</si>
  <si>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</si>
  <si>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</si>
  <si>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</si>
  <si>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</si>
  <si>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</si>
  <si>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</si>
  <si>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</si>
  <si>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</si>
  <si>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</si>
  <si>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</si>
  <si>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</si>
  <si>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</si>
  <si>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</si>
  <si>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</si>
  <si>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</si>
  <si>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</si>
  <si>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</si>
  <si>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</si>
  <si>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</si>
  <si>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</si>
  <si>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</si>
  <si>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</si>
  <si>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</si>
  <si>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</si>
  <si>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</si>
  <si>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</si>
  <si>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</si>
  <si>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</si>
  <si>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</si>
  <si>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</si>
  <si>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</si>
  <si>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</si>
  <si>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</si>
  <si>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</si>
  <si>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</si>
  <si>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</si>
  <si>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</si>
  <si>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</si>
  <si>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</si>
  <si>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</si>
  <si>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</si>
  <si>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</si>
  <si>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</si>
  <si>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</si>
  <si>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</si>
  <si>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</si>
  <si>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</si>
  <si>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</si>
  <si>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</si>
  <si>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</si>
  <si>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</si>
  <si>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</si>
  <si>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</si>
  <si>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</si>
  <si>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</si>
  <si>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</si>
  <si>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</si>
  <si>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</si>
  <si>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</si>
  <si>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</si>
  <si>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</si>
  <si>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</si>
  <si>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</si>
  <si>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</si>
  <si>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</si>
  <si>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</si>
  <si>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</si>
  <si>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</si>
  <si>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</si>
  <si>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</si>
  <si>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</si>
  <si>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</si>
  <si>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</si>
  <si>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</si>
  <si>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</si>
  <si>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</si>
  <si>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</si>
  <si>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</si>
  <si>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</si>
  <si>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</si>
  <si>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</si>
  <si>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</si>
  <si>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</si>
  <si>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</si>
  <si>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</si>
  <si>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</si>
  <si>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</si>
  <si>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</si>
  <si>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</si>
  <si>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</si>
  <si>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</si>
  <si>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</si>
  <si>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</si>
  <si>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</si>
  <si>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</si>
  <si>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</si>
  <si>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</si>
  <si>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</si>
  <si>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</si>
  <si>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</si>
  <si>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</si>
  <si>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</si>
  <si>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</si>
  <si>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</si>
  <si>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</si>
  <si>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</si>
  <si>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</si>
  <si>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</si>
  <si>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</si>
  <si>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</si>
  <si>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</si>
  <si>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</si>
  <si>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</si>
  <si>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</si>
  <si>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</si>
  <si>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</si>
  <si>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</si>
  <si>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</si>
  <si>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</si>
  <si>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</si>
  <si>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</si>
  <si>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</si>
  <si>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</si>
  <si>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</si>
  <si>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</si>
  <si>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</si>
  <si>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</si>
  <si>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</si>
  <si>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</si>
  <si>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</si>
  <si>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</si>
  <si>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</si>
  <si>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</si>
  <si>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</si>
  <si>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</si>
  <si>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</si>
  <si>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</si>
  <si>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</si>
  <si>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</si>
  <si>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</si>
  <si>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</si>
  <si>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</si>
  <si>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</si>
  <si>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</si>
  <si>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</si>
  <si>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</si>
  <si>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</si>
  <si>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</si>
  <si>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</si>
  <si>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</si>
  <si>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</si>
  <si>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</si>
  <si>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</si>
  <si>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</si>
  <si>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</si>
  <si>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</si>
  <si>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</si>
  <si>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</si>
  <si>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</si>
  <si>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</si>
  <si>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</si>
  <si>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</si>
  <si>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</si>
  <si>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</si>
  <si>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</si>
  <si>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</si>
  <si>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</si>
  <si>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</si>
  <si>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</si>
  <si>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</si>
  <si>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</si>
  <si>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</si>
  <si>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</si>
  <si>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</si>
  <si>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</si>
  <si>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</si>
  <si>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</si>
  <si>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</si>
  <si>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</si>
  <si>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</si>
  <si>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</si>
  <si>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</si>
  <si>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</si>
  <si>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</si>
  <si>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</si>
  <si>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</si>
  <si>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</si>
  <si>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</si>
  <si>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</si>
  <si>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</si>
  <si>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</si>
  <si>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</si>
  <si>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</si>
  <si>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</si>
  <si>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</si>
  <si>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</si>
  <si>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</si>
  <si>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</si>
  <si>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</si>
  <si>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</si>
  <si>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</si>
  <si>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</si>
  <si>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</si>
  <si>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</si>
  <si>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</si>
  <si>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</si>
  <si>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</si>
  <si>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</si>
  <si>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</si>
  <si>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</si>
  <si>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</si>
  <si>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</si>
  <si>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</si>
  <si>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</si>
  <si>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</si>
  <si>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</si>
  <si>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</si>
  <si>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</si>
  <si>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</si>
  <si>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</si>
  <si>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</si>
  <si>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</si>
  <si>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</si>
  <si>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</si>
  <si>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</si>
  <si>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</si>
  <si>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</si>
  <si>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</si>
  <si>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</si>
  <si>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</si>
  <si>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</si>
  <si>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</si>
  <si>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</si>
  <si>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</si>
  <si>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</si>
  <si>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</si>
  <si>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</si>
  <si>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</si>
  <si>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</si>
  <si>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</si>
  <si>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</si>
  <si>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</si>
  <si>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</si>
  <si>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</si>
  <si>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</si>
  <si>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</si>
  <si>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</si>
  <si>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</si>
  <si>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</si>
  <si>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</si>
  <si>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</si>
  <si>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</si>
  <si>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</si>
  <si>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</si>
  <si>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</si>
  <si>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</si>
  <si>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</si>
  <si>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</si>
  <si>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</si>
  <si>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</si>
  <si>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</si>
  <si>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</si>
  <si>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</si>
  <si>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</si>
  <si>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</si>
  <si>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</si>
  <si>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</si>
  <si>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</si>
  <si>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</si>
  <si>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</si>
  <si>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</si>
  <si>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</si>
  <si>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</si>
  <si>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</si>
  <si>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</si>
  <si>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</si>
  <si>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</si>
  <si>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</si>
  <si>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</si>
  <si>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</si>
  <si>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</si>
  <si>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</si>
  <si>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</si>
  <si>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</si>
  <si>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</si>
  <si>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</si>
  <si>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</si>
  <si>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</si>
  <si>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</si>
  <si>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</si>
  <si>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</si>
  <si>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</si>
  <si>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</si>
  <si>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</si>
  <si>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</si>
  <si>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</si>
  <si>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</si>
  <si>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</si>
  <si>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</si>
  <si>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</si>
  <si>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</si>
  <si>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</si>
  <si>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</si>
  <si>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</si>
  <si>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</si>
  <si>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</si>
  <si>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</si>
  <si>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</si>
  <si>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</si>
  <si>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</si>
  <si>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</si>
  <si>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</si>
  <si>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</si>
  <si>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</si>
  <si>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</si>
  <si>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</si>
  <si>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</si>
  <si>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</si>
  <si>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</si>
  <si>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</si>
  <si>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</si>
  <si>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</si>
  <si>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</si>
  <si>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</si>
  <si>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</si>
  <si>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</si>
  <si>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</si>
  <si>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</si>
  <si>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</si>
  <si>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</si>
  <si>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</si>
  <si>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</si>
  <si>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</si>
  <si>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</si>
  <si>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</si>
  <si>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</si>
  <si>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</si>
  <si>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</si>
  <si>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</si>
  <si>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</si>
  <si>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</si>
  <si>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</si>
  <si>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</si>
  <si>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</si>
  <si>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</si>
  <si>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</si>
  <si>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</si>
  <si>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</si>
  <si>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</si>
  <si>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</si>
  <si>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</si>
  <si>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</si>
  <si>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</si>
  <si>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</si>
  <si>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</si>
  <si>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</si>
  <si>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</si>
  <si>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</si>
  <si>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</si>
  <si>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</si>
  <si>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</si>
  <si>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</si>
  <si>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</si>
  <si>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</si>
  <si>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</si>
  <si>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</si>
  <si>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</si>
  <si>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</si>
  <si>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</si>
  <si>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</si>
  <si>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</si>
  <si>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</si>
  <si>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</si>
  <si>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</si>
  <si>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</si>
  <si>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</si>
  <si>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</si>
  <si>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</si>
  <si>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</si>
  <si>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</si>
  <si>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</si>
  <si>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</si>
  <si>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</si>
  <si>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</si>
  <si>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</si>
  <si>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</si>
  <si>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</si>
  <si>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</si>
  <si>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</si>
  <si>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</si>
  <si>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</si>
  <si>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</si>
  <si>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</si>
  <si>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</si>
  <si>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</si>
  <si>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</si>
  <si>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</si>
  <si>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</si>
  <si>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</si>
  <si>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</si>
  <si>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</si>
  <si>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</si>
  <si>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</si>
  <si>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</si>
  <si>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</si>
  <si>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</si>
  <si>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</si>
  <si>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</si>
  <si>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</si>
  <si>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</si>
  <si>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</si>
  <si>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</si>
  <si>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</si>
  <si>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</si>
  <si>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</si>
  <si>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</si>
  <si>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</si>
  <si>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</si>
  <si>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</si>
  <si>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</si>
  <si>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</si>
  <si>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</si>
  <si>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</si>
  <si>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</si>
  <si>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</si>
  <si>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</si>
  <si>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</si>
  <si>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</si>
  <si>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</si>
  <si>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</si>
  <si>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</si>
  <si>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</si>
  <si>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</si>
  <si>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</si>
  <si>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</si>
  <si>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</si>
  <si>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</si>
  <si>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</si>
  <si>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</si>
  <si>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</si>
  <si>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</si>
  <si>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</si>
  <si>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</si>
  <si>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</si>
  <si>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</si>
  <si>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</si>
  <si>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</si>
  <si>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</si>
  <si>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</si>
  <si>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</si>
  <si>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</si>
  <si>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</si>
  <si>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</si>
  <si>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</si>
  <si>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</si>
  <si>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</si>
  <si>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</si>
  <si>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</si>
  <si>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</si>
  <si>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</si>
  <si>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</si>
  <si>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</si>
  <si>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</si>
  <si>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</si>
  <si>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</si>
  <si>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</si>
  <si>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</si>
  <si>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</si>
  <si>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</si>
  <si>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</si>
  <si>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</si>
  <si>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</si>
  <si>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</si>
  <si>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</si>
  <si>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</si>
  <si>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</si>
  <si>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</si>
  <si>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</si>
  <si>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</si>
  <si>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</si>
  <si>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</si>
  <si>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</si>
  <si>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</si>
  <si>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</si>
  <si>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</si>
  <si>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</si>
  <si>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</si>
  <si>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</si>
  <si>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</si>
  <si>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</si>
  <si>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</si>
  <si>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</si>
  <si>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</si>
  <si>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</si>
  <si>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</si>
  <si>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</si>
  <si>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</si>
  <si>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</si>
  <si>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</si>
  <si>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</si>
  <si>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</si>
  <si>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</si>
  <si>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</si>
  <si>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</si>
  <si>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</si>
  <si>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</si>
  <si>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</si>
  <si>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</si>
  <si>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</si>
  <si>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</si>
  <si>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</si>
  <si>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</si>
  <si>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</si>
  <si>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</si>
  <si>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</si>
  <si>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</si>
  <si>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</si>
  <si>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</si>
  <si>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</si>
  <si>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</si>
  <si>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</si>
  <si>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</si>
  <si>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</si>
  <si>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</si>
  <si>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</si>
  <si>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</si>
  <si>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</si>
  <si>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</si>
  <si>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</si>
  <si>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</si>
  <si>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</si>
  <si>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</si>
  <si>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</si>
  <si>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</si>
  <si>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</si>
  <si>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</si>
  <si>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</si>
  <si>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</si>
  <si>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</si>
  <si>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</si>
  <si>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</si>
  <si>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</si>
  <si>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</si>
  <si>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</si>
  <si>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</si>
  <si>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</si>
  <si>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</si>
  <si>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</si>
  <si>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</si>
  <si>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</si>
  <si>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</si>
  <si>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</si>
  <si>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</si>
  <si>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</si>
  <si>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</si>
  <si>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</si>
  <si>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</si>
  <si>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</si>
  <si>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</si>
  <si>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</si>
  <si>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</si>
  <si>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</si>
  <si>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</si>
  <si>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</si>
  <si>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</si>
  <si>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</si>
  <si>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</si>
  <si>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</si>
  <si>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</si>
  <si>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</si>
  <si>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</si>
  <si>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</si>
  <si>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</si>
  <si>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</si>
  <si>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</si>
  <si>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</si>
  <si>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</si>
  <si>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</si>
  <si>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</si>
  <si>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</si>
  <si>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</si>
  <si>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</si>
  <si>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</si>
  <si>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</si>
  <si>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</si>
  <si>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</si>
  <si>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</si>
  <si>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</si>
  <si>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</si>
  <si>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</si>
  <si>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</si>
  <si>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</si>
  <si>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</si>
  <si>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</si>
  <si>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</si>
  <si>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</si>
  <si>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</si>
  <si>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</si>
  <si>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</si>
  <si>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</si>
  <si>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</si>
  <si>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</si>
  <si>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</si>
  <si>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</si>
  <si>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</si>
  <si>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</si>
  <si>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</si>
  <si>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</si>
  <si>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</si>
  <si>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</si>
  <si>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</si>
  <si>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</si>
  <si>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</si>
  <si>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</si>
  <si>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</si>
  <si>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</si>
  <si>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</si>
  <si>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</si>
  <si>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</si>
  <si>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</si>
  <si>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</si>
  <si>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</si>
  <si>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</si>
  <si>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</si>
  <si>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</si>
  <si>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</si>
  <si>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</si>
  <si>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</si>
  <si>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</si>
  <si>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</si>
  <si>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</si>
  <si>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</si>
  <si>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</si>
  <si>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</si>
  <si>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</si>
  <si>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</si>
  <si>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</si>
  <si>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</si>
  <si>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</si>
  <si>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</si>
  <si>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</si>
  <si>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</si>
  <si>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</si>
  <si>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</si>
  <si>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</si>
  <si>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</si>
  <si>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</si>
  <si>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</si>
  <si>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</si>
  <si>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</si>
  <si>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</si>
  <si>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</si>
  <si>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</si>
  <si>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</si>
  <si>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</si>
  <si>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</si>
  <si>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</si>
  <si>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</si>
  <si>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</si>
  <si>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</si>
  <si>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</si>
  <si>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</si>
  <si>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</si>
  <si>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</si>
  <si>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</si>
  <si>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</si>
  <si>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</si>
  <si>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</si>
  <si>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</si>
  <si>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</si>
  <si>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</si>
  <si>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</si>
  <si>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</si>
  <si>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</si>
  <si>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</si>
  <si>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</si>
  <si>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</si>
  <si>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</si>
  <si>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</si>
  <si>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</si>
  <si>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</si>
  <si>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</si>
  <si>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</si>
  <si>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</si>
  <si>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</si>
  <si>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</si>
  <si>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</si>
  <si>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</si>
  <si>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</si>
  <si>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</si>
  <si>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</si>
  <si>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</si>
  <si>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</si>
  <si>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</si>
  <si>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</si>
  <si>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</si>
  <si>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</si>
  <si>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</si>
  <si>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</si>
  <si>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</si>
  <si>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</si>
  <si>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</si>
  <si>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</si>
  <si>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</si>
  <si>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</si>
  <si>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</si>
  <si>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</si>
  <si>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</si>
  <si>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</si>
  <si>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</si>
  <si>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</si>
  <si>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</si>
  <si>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</si>
  <si>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</si>
  <si>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</si>
  <si>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</si>
  <si>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</si>
  <si>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</si>
  <si>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</si>
  <si>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</si>
  <si>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</si>
  <si>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</si>
  <si>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</si>
  <si>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</si>
  <si>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</si>
  <si>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</si>
  <si>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</si>
  <si>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</si>
  <si>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</si>
  <si>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</si>
  <si>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</si>
  <si>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</si>
  <si>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</si>
  <si>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</si>
  <si>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</si>
  <si>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</si>
  <si>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</si>
  <si>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</si>
  <si>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</si>
  <si>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</si>
  <si>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</si>
  <si>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</si>
  <si>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</si>
  <si>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</si>
  <si>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</si>
  <si>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</si>
  <si>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</si>
  <si>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</si>
  <si>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</si>
  <si>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</si>
  <si>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</si>
  <si>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</si>
  <si>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</si>
  <si>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</si>
  <si>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</si>
  <si>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</si>
  <si>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</si>
  <si>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</si>
  <si>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</si>
  <si>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</si>
  <si>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</si>
  <si>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</si>
  <si>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</si>
  <si>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</si>
  <si>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</si>
  <si>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</si>
  <si>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</si>
  <si>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</si>
  <si>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</si>
  <si>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</si>
  <si>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</si>
  <si>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</si>
  <si>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</si>
  <si>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</si>
  <si>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</si>
  <si>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</si>
  <si>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</si>
  <si>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</si>
  <si>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</si>
  <si>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</si>
  <si>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</si>
  <si>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</si>
  <si>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</si>
  <si>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</si>
  <si>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</si>
  <si>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</si>
  <si>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</si>
  <si>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</si>
  <si>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</si>
  <si>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</si>
  <si>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</si>
  <si>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</si>
  <si>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</si>
  <si>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</si>
  <si>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</si>
  <si>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</si>
  <si>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</si>
  <si>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</si>
  <si>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</si>
  <si>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</si>
  <si>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</si>
  <si>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</si>
  <si>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</si>
  <si>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</si>
  <si>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</si>
  <si>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</si>
  <si>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</si>
  <si>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</si>
  <si>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</si>
  <si>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</si>
  <si>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</si>
  <si>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</si>
  <si>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</si>
  <si>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</si>
  <si>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</si>
  <si>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</si>
  <si>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</si>
  <si>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</si>
  <si>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</si>
  <si>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</si>
  <si>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</si>
  <si>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</si>
  <si>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</si>
  <si>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</si>
  <si>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</si>
  <si>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</si>
  <si>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</si>
  <si>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</si>
  <si>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</si>
  <si>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</si>
  <si>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</si>
  <si>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</si>
  <si>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</si>
  <si>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</si>
  <si>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</si>
  <si>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</si>
  <si>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</si>
  <si>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</si>
  <si>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</si>
  <si>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</si>
  <si>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</si>
  <si>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</si>
  <si>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</si>
  <si>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</si>
  <si>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</si>
  <si>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</si>
  <si>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</si>
  <si>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</si>
  <si>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</si>
  <si>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</si>
  <si>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</si>
  <si>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</si>
  <si>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</si>
  <si>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</si>
  <si>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</si>
  <si>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</si>
  <si>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</si>
  <si>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</si>
  <si>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</si>
  <si>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</si>
  <si>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</si>
  <si>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</si>
  <si>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</si>
  <si>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</si>
  <si>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</si>
  <si>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</si>
  <si>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</si>
  <si>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</si>
  <si>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</si>
  <si>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</si>
  <si>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</si>
  <si>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</si>
  <si>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</si>
  <si>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</si>
  <si>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</si>
  <si>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</si>
  <si>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</si>
  <si>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</si>
  <si>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</si>
  <si>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</si>
  <si>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</si>
  <si>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</si>
  <si>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</si>
  <si>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</si>
  <si>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</si>
  <si>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</si>
  <si>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</si>
  <si>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</si>
  <si>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</si>
  <si>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</si>
  <si>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</si>
  <si>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</si>
  <si>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</si>
  <si>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</si>
  <si>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</si>
  <si>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</si>
  <si>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</si>
  <si>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</si>
  <si>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</si>
  <si>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</si>
  <si>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</si>
  <si>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</si>
  <si>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</si>
  <si>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</si>
  <si>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</si>
  <si>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</si>
  <si>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</si>
  <si>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</si>
  <si>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</si>
  <si>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</si>
  <si>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</si>
  <si>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</si>
  <si>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</si>
  <si>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</si>
  <si>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</si>
  <si>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</si>
  <si>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</si>
  <si>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</si>
  <si>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</si>
  <si>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</si>
  <si>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</si>
  <si>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</si>
  <si>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</si>
  <si>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</si>
  <si>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</si>
  <si>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</si>
  <si>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</si>
  <si>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</si>
  <si>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</si>
  <si>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</si>
  <si>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</si>
  <si>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</si>
  <si>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</si>
  <si>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</si>
  <si>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</si>
  <si>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</si>
  <si>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</si>
  <si>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</si>
  <si>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</si>
  <si>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</si>
  <si>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</si>
  <si>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</si>
  <si>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</si>
  <si>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</si>
  <si>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</si>
  <si>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</si>
  <si>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</si>
  <si>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</si>
  <si>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</si>
  <si>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</si>
  <si>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</si>
  <si>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</si>
  <si>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</si>
  <si>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</si>
  <si>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</si>
  <si>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</si>
  <si>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</si>
  <si>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</si>
  <si>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</si>
  <si>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</si>
  <si>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</si>
  <si>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</si>
  <si>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</si>
  <si>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</si>
  <si>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</si>
  <si>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</si>
  <si>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</si>
  <si>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</si>
  <si>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</si>
  <si>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</si>
  <si>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</si>
  <si>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</si>
  <si>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</si>
  <si>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</si>
  <si>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</si>
  <si>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</si>
  <si>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</si>
  <si>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</si>
  <si>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</si>
  <si>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</si>
  <si>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</si>
  <si>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</si>
  <si>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</si>
  <si>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</si>
  <si>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</si>
  <si>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</si>
  <si>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</si>
  <si>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</si>
  <si>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</si>
  <si>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</si>
  <si>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</si>
  <si>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</si>
  <si>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</si>
  <si>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</si>
  <si>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</si>
  <si>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</si>
  <si>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</si>
  <si>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</si>
  <si>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</si>
  <si>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</si>
  <si>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</si>
  <si>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</si>
  <si>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</si>
  <si>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</si>
  <si>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</si>
  <si>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</si>
  <si>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</si>
  <si>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</si>
  <si>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</si>
  <si>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</si>
  <si>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</si>
  <si>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</si>
  <si>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</si>
  <si>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</si>
  <si>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</si>
  <si>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</si>
  <si>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</si>
  <si>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</si>
  <si>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</si>
  <si>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</si>
  <si>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</si>
  <si>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</si>
  <si>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</si>
  <si>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</si>
  <si>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</si>
  <si>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</si>
  <si>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</si>
  <si>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</si>
  <si>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</si>
  <si>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</si>
  <si>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</si>
  <si>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</si>
  <si>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</si>
  <si>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</si>
  <si>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</si>
  <si>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</si>
  <si>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</si>
  <si>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</si>
  <si>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</si>
  <si>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</si>
  <si>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</si>
  <si>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</si>
  <si>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</si>
  <si>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</si>
  <si>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</si>
  <si>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</si>
  <si>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</si>
  <si>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</si>
  <si>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</si>
  <si>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</si>
  <si>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</si>
  <si>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</si>
  <si>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</si>
  <si>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</si>
  <si>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</si>
  <si>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</si>
  <si>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</si>
  <si>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</si>
  <si>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</si>
  <si>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</si>
  <si>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</si>
  <si>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</si>
  <si>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</si>
  <si>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</si>
  <si>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</si>
  <si>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</si>
  <si>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</si>
  <si>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</si>
  <si>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</si>
  <si>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</si>
  <si>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</si>
  <si>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</si>
  <si>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</si>
  <si>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</si>
  <si>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</si>
  <si>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</si>
  <si>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</si>
  <si>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</si>
  <si>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</si>
  <si>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</si>
  <si>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</si>
  <si>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</si>
  <si>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</si>
  <si>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</si>
  <si>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</si>
  <si>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</si>
  <si>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</si>
  <si>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</si>
  <si>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</si>
  <si>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</si>
  <si>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</si>
  <si>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</si>
  <si>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</si>
  <si>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</si>
  <si>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</si>
  <si>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</si>
  <si>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</si>
  <si>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</si>
  <si>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</si>
  <si>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</si>
  <si>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</si>
  <si>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</si>
  <si>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</si>
  <si>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</si>
  <si>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</si>
  <si>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</si>
  <si>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</si>
  <si>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</si>
  <si>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</si>
  <si>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</si>
  <si>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</si>
  <si>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</si>
  <si>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</si>
  <si>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</si>
  <si>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</si>
  <si>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</si>
  <si>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</si>
  <si>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</si>
  <si>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</si>
  <si>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</si>
  <si>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</si>
  <si>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</si>
  <si>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</si>
  <si>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</si>
  <si>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</si>
  <si>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</si>
  <si>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</si>
  <si>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</si>
  <si>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</si>
  <si>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</si>
  <si>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</si>
  <si>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</si>
  <si>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</si>
  <si>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</si>
  <si>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</si>
  <si>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</si>
  <si>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</si>
  <si>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</si>
  <si>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</si>
  <si>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</si>
  <si>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</si>
  <si>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</si>
  <si>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</si>
  <si>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</si>
  <si>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</si>
  <si>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</si>
  <si>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</si>
  <si>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</si>
  <si>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</si>
  <si>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</si>
  <si>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</si>
  <si>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</si>
  <si>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</si>
  <si>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</si>
  <si>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</si>
  <si>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</si>
  <si>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</si>
  <si>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</si>
  <si>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</si>
  <si>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</si>
  <si>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</si>
  <si>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</si>
  <si>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</si>
  <si>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</si>
  <si>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</si>
  <si>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</si>
  <si>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</si>
  <si>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</si>
  <si>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</si>
  <si>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</si>
  <si>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</si>
  <si>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</si>
  <si>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</si>
  <si>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</si>
  <si>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</si>
  <si>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</si>
  <si>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</si>
  <si>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</si>
  <si>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</si>
  <si>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</si>
  <si>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</si>
  <si>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</si>
  <si>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</si>
  <si>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</si>
  <si>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</si>
  <si>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</si>
  <si>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</si>
  <si>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</si>
  <si>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</si>
  <si>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</si>
  <si>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</si>
  <si>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</si>
  <si>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</si>
  <si>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</si>
  <si>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</si>
  <si>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</si>
  <si>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</si>
  <si>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</si>
  <si>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</si>
  <si>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</si>
  <si>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</si>
  <si>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</si>
  <si>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</si>
  <si>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</si>
  <si>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</si>
  <si>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</si>
  <si>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</si>
  <si>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</si>
  <si>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</si>
  <si>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</si>
  <si>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</si>
  <si>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</si>
  <si>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</si>
  <si>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</si>
  <si>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</si>
  <si>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</si>
  <si>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</si>
  <si>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</si>
  <si>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</si>
  <si>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</si>
  <si>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</si>
  <si>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</si>
  <si>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</si>
  <si>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</si>
  <si>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</si>
  <si>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</si>
  <si>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</si>
  <si>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</si>
  <si>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</si>
  <si>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</si>
  <si>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</si>
  <si>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</si>
  <si>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</si>
  <si>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</si>
  <si>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</si>
  <si>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</si>
  <si>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</si>
  <si>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</si>
  <si>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</si>
  <si>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</si>
  <si>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</si>
  <si>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</si>
  <si>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</si>
  <si>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</si>
  <si>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</si>
  <si>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</si>
  <si>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</si>
  <si>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</si>
  <si>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</si>
  <si>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</si>
  <si>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</si>
  <si>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</si>
  <si>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</si>
  <si>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</si>
  <si>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</si>
  <si>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</si>
  <si>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</si>
  <si>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</si>
  <si>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</si>
  <si>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</si>
  <si>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</si>
  <si>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</si>
  <si>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</si>
  <si>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</si>
  <si>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</si>
  <si>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</si>
  <si>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</si>
  <si>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</si>
  <si>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</si>
  <si>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</si>
  <si>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</si>
  <si>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</si>
  <si>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</si>
  <si>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</si>
  <si>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</si>
  <si>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</si>
  <si>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</si>
  <si>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</si>
  <si>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</si>
  <si>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</si>
  <si>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</si>
  <si>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</si>
  <si>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</si>
  <si>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</si>
  <si>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</si>
  <si>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</si>
  <si>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</si>
  <si>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</si>
  <si>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</si>
  <si>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</si>
  <si>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</si>
  <si>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</si>
  <si>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</si>
  <si>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</si>
  <si>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</si>
  <si>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</si>
  <si>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</si>
  <si>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</si>
  <si>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</si>
  <si>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</si>
  <si>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</si>
  <si>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</si>
  <si>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</si>
  <si>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</si>
  <si>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</si>
  <si>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</si>
  <si>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</si>
  <si>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</si>
  <si>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</si>
  <si>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</si>
  <si>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</si>
  <si>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</si>
  <si>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</si>
  <si>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</si>
  <si>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</si>
  <si>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</si>
  <si>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</si>
  <si>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</si>
  <si>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</si>
  <si>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</si>
  <si>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</si>
  <si>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</si>
  <si>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</si>
  <si>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</si>
  <si>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</si>
  <si>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</si>
  <si>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</si>
  <si>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</si>
  <si>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</si>
  <si>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</si>
  <si>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</si>
  <si>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</si>
  <si>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</si>
  <si>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</si>
  <si>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</si>
  <si>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</si>
  <si>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</si>
  <si>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</si>
  <si>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</si>
  <si>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</si>
  <si>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</si>
  <si>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</si>
  <si>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</si>
  <si>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</si>
  <si>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</si>
  <si>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</si>
  <si>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</si>
  <si>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</si>
  <si>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</si>
  <si>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</si>
  <si>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</si>
  <si>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</si>
  <si>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</si>
  <si>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</si>
  <si>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</si>
  <si>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</si>
  <si>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</si>
  <si>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</si>
  <si>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</si>
  <si>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</si>
  <si>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</si>
  <si>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</si>
  <si>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</si>
  <si>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</si>
  <si>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</si>
  <si>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</si>
  <si>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</si>
  <si>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</si>
  <si>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</si>
  <si>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</si>
  <si>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</si>
  <si>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</si>
  <si>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</si>
  <si>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</si>
  <si>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</si>
  <si>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</si>
  <si>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</si>
  <si>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</si>
  <si>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</si>
  <si>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</si>
  <si>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</si>
  <si>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</si>
  <si>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</si>
  <si>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</si>
  <si>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</si>
  <si>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</si>
  <si>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</si>
  <si>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</si>
  <si>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</si>
  <si>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</si>
  <si>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</si>
  <si>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</si>
  <si>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</si>
  <si>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</si>
  <si>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</si>
  <si>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</si>
  <si>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</si>
  <si>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</si>
  <si>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</si>
  <si>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</si>
  <si>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</si>
  <si>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</si>
  <si>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</si>
  <si>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</si>
  <si>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</si>
  <si>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</si>
  <si>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</si>
  <si>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</si>
  <si>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</si>
  <si>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</si>
  <si>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</si>
  <si>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</si>
  <si>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</si>
  <si>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</si>
  <si>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</si>
  <si>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</si>
  <si>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</si>
  <si>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</si>
  <si>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</si>
  <si>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</si>
  <si>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</si>
  <si>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</si>
  <si>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</si>
  <si>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</si>
  <si>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</si>
  <si>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</si>
  <si>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</si>
  <si>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</si>
  <si>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</si>
  <si>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</si>
  <si>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</si>
  <si>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</si>
  <si>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</si>
  <si>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</si>
  <si>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</si>
  <si>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</si>
  <si>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</si>
  <si>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</si>
  <si>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</si>
  <si>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</si>
  <si>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</si>
  <si>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</si>
  <si>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</si>
  <si>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</si>
  <si>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</si>
  <si>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</si>
  <si>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</si>
  <si>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</si>
  <si>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</si>
  <si>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</si>
  <si>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</si>
  <si>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</si>
  <si>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</si>
  <si>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</si>
  <si>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</si>
  <si>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</si>
  <si>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</si>
  <si>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</si>
  <si>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</si>
  <si>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</si>
  <si>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</si>
  <si>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</si>
  <si>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</si>
  <si>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</si>
  <si>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</si>
  <si>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</si>
  <si>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</si>
  <si>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</si>
  <si>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</si>
  <si>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</si>
  <si>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</si>
  <si>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</si>
  <si>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</si>
  <si>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</si>
  <si>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</si>
  <si>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</si>
  <si>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</si>
  <si>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</si>
  <si>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</si>
  <si>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</si>
  <si>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</si>
  <si>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</si>
  <si>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</si>
  <si>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</si>
  <si>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</si>
  <si>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</si>
  <si>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</si>
  <si>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</si>
  <si>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</si>
  <si>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</si>
  <si>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</si>
  <si>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</si>
  <si>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</si>
  <si>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</si>
  <si>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</si>
  <si>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</si>
  <si>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</si>
  <si>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</si>
  <si>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</si>
  <si>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</si>
  <si>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</si>
  <si>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</si>
  <si>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</si>
  <si>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</si>
  <si>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</si>
  <si>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</si>
  <si>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</si>
  <si>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</si>
  <si>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</si>
  <si>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</si>
  <si>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</si>
  <si>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</si>
  <si>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</si>
  <si>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</si>
  <si>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</si>
  <si>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</si>
  <si>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</si>
  <si>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</si>
  <si>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</si>
  <si>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</si>
  <si>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</si>
  <si>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</si>
  <si>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</si>
  <si>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</si>
  <si>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</si>
  <si>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</si>
  <si>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</si>
  <si>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</si>
  <si>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</si>
  <si>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</si>
  <si>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</si>
  <si>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</si>
  <si>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</si>
  <si>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</si>
  <si>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</si>
  <si>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</si>
  <si>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</si>
  <si>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</si>
  <si>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</si>
  <si>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</si>
  <si>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</si>
  <si>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</si>
  <si>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</si>
  <si>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</si>
  <si>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</si>
  <si>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</si>
  <si>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</si>
  <si>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</si>
  <si>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</si>
  <si>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</si>
  <si>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</si>
  <si>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</si>
  <si>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</si>
  <si>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</si>
  <si>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</si>
  <si>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</si>
  <si>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</si>
  <si>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</si>
  <si>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</si>
  <si>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</si>
  <si>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</si>
  <si>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</si>
  <si>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</si>
  <si>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</si>
  <si>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</si>
  <si>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</si>
  <si>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</si>
  <si>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</si>
  <si>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</si>
  <si>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</si>
  <si>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</si>
  <si>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</si>
  <si>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</si>
  <si>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</si>
  <si>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</si>
  <si>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</si>
  <si>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</si>
  <si>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</si>
  <si>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</si>
  <si>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</si>
  <si>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</si>
  <si>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</si>
  <si>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</si>
  <si>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</si>
  <si>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</si>
  <si>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</si>
  <si>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</si>
  <si>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</si>
  <si>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</si>
  <si>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</si>
  <si>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</si>
  <si>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</si>
  <si>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</si>
  <si>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</si>
  <si>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</si>
  <si>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</si>
  <si>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</si>
  <si>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</si>
  <si>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</si>
  <si>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</si>
  <si>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</si>
  <si>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</si>
  <si>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</si>
  <si>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</si>
  <si>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</si>
  <si>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</si>
  <si>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</si>
  <si>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</si>
  <si>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</si>
  <si>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</si>
  <si>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</si>
  <si>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</si>
  <si>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</si>
  <si>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</si>
  <si>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</si>
  <si>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</si>
  <si>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</si>
  <si>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</si>
  <si>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</si>
  <si>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</si>
  <si>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</si>
  <si>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</si>
  <si>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</si>
  <si>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</si>
  <si>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</si>
  <si>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</si>
  <si>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</si>
  <si>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</si>
  <si>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</si>
  <si>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</si>
  <si>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</si>
  <si>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</si>
  <si>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</si>
  <si>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</si>
  <si>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</si>
  <si>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</si>
  <si>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</si>
  <si>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</si>
  <si>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</si>
  <si>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</si>
  <si>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</si>
  <si>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</si>
  <si>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</si>
  <si>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</si>
  <si>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</si>
  <si>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</si>
  <si>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</si>
  <si>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</si>
  <si>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</si>
  <si>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</si>
  <si>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</si>
  <si>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</si>
  <si>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</si>
  <si>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</si>
  <si>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</si>
  <si>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</si>
  <si>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</si>
  <si>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</si>
  <si>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</si>
  <si>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</si>
  <si>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</si>
  <si>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</si>
  <si>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</si>
  <si>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</si>
  <si>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</si>
  <si>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</si>
  <si>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</si>
  <si>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</si>
  <si>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</si>
  <si>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</si>
  <si>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</si>
  <si>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</si>
  <si>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</si>
  <si>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</si>
  <si>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</si>
  <si>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</si>
  <si>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</si>
  <si>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</si>
  <si>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</si>
  <si>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</si>
  <si>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</si>
  <si>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</si>
  <si>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</si>
  <si>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</si>
  <si>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</si>
  <si>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</si>
  <si>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</si>
  <si>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</si>
  <si>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</si>
  <si>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</si>
  <si>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</si>
  <si>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</si>
  <si>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</si>
  <si>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</si>
  <si>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</si>
  <si>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</si>
  <si>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</si>
  <si>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</si>
  <si>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</si>
  <si>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</si>
  <si>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</si>
  <si>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</si>
  <si>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</si>
  <si>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</si>
  <si>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</si>
  <si>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</si>
  <si>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</si>
  <si>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</si>
  <si>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</si>
  <si>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</si>
  <si>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</si>
  <si>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</si>
  <si>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</si>
  <si>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</si>
  <si>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</si>
  <si>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</si>
  <si>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</si>
  <si>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</si>
  <si>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</si>
  <si>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</si>
  <si>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</si>
  <si>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</si>
  <si>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</si>
  <si>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</si>
  <si>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</si>
  <si>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</si>
  <si>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</si>
  <si>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</si>
  <si>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</si>
  <si>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</si>
  <si>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</si>
  <si>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</si>
  <si>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</si>
  <si>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</si>
  <si>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</si>
  <si>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</si>
  <si>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</si>
  <si>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</si>
  <si>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</si>
  <si>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</si>
  <si>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</si>
  <si>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</si>
  <si>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</si>
  <si>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</si>
  <si>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</si>
  <si>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</si>
  <si>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</si>
  <si>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</si>
  <si>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</si>
  <si>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</si>
  <si>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</si>
  <si>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</si>
  <si>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</si>
  <si>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</si>
  <si>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</si>
  <si>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</si>
  <si>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</si>
  <si>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</si>
  <si>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</si>
  <si>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</si>
  <si>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</si>
  <si>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</si>
  <si>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</si>
  <si>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</si>
  <si>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</si>
  <si>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</si>
  <si>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</si>
  <si>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</si>
  <si>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</si>
  <si>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</si>
  <si>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</si>
  <si>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</si>
  <si>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</si>
  <si>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</si>
  <si>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</si>
  <si>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</si>
  <si>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</si>
  <si>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</si>
  <si>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</si>
  <si>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</si>
  <si>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</si>
  <si>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</si>
  <si>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</si>
  <si>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</si>
  <si>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</si>
  <si>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</si>
  <si>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</si>
  <si>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</si>
  <si>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</si>
  <si>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</si>
  <si>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</si>
  <si>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</si>
  <si>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</si>
  <si>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</si>
  <si>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</si>
  <si>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</si>
  <si>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</si>
  <si>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</si>
  <si>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</si>
  <si>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</si>
  <si>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</si>
  <si>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</si>
  <si>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</si>
  <si>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</si>
  <si>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</si>
  <si>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</si>
  <si>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</si>
  <si>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</si>
  <si>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</si>
  <si>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</si>
  <si>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</si>
  <si>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</si>
  <si>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</si>
  <si>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</si>
  <si>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</si>
  <si>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</si>
  <si>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</si>
  <si>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</si>
  <si>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</si>
  <si>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</si>
  <si>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</si>
  <si>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</si>
  <si>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</si>
  <si>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</si>
  <si>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</si>
  <si>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</si>
  <si>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</si>
  <si>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</si>
  <si>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</si>
  <si>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</si>
  <si>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</si>
  <si>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</si>
  <si>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</si>
  <si>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</si>
  <si>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</si>
  <si>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</si>
  <si>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</si>
  <si>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</si>
  <si>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</si>
  <si>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</si>
  <si>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</si>
  <si>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</si>
  <si>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</si>
  <si>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</si>
  <si>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</si>
  <si>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</si>
  <si>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</si>
  <si>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</si>
  <si>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</si>
  <si>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</si>
  <si>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</si>
  <si>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</si>
  <si>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</si>
  <si>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</si>
  <si>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</si>
  <si>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</si>
  <si>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</si>
  <si>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</si>
  <si>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</si>
  <si>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</si>
  <si>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</si>
  <si>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</si>
  <si>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</si>
  <si>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</si>
  <si>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</si>
  <si>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</si>
  <si>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</si>
  <si>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</si>
  <si>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</si>
  <si>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</si>
  <si>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</si>
  <si>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</si>
  <si>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</si>
  <si>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</si>
  <si>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</si>
  <si>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</si>
  <si>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</si>
  <si>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</si>
  <si>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</si>
  <si>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</si>
  <si>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</si>
  <si>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</si>
  <si>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</si>
  <si>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</si>
  <si>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</si>
  <si>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</si>
  <si>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</si>
  <si>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</si>
  <si>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</si>
  <si>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</si>
  <si>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</si>
  <si>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</si>
  <si>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</si>
  <si>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</si>
  <si>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</si>
  <si>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</si>
  <si>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</si>
  <si>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</si>
  <si>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</si>
  <si>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</si>
  <si>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</si>
  <si>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</si>
  <si>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</si>
  <si>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</si>
  <si>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</si>
  <si>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</si>
  <si>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</si>
  <si>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</si>
  <si>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</si>
  <si>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</si>
  <si>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</si>
  <si>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</si>
  <si>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</si>
  <si>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</si>
  <si>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</si>
  <si>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</si>
  <si>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</si>
  <si>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</si>
  <si>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</si>
  <si>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</si>
  <si>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</si>
  <si>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</si>
  <si>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</si>
  <si>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</si>
  <si>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</si>
  <si>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</si>
  <si>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</si>
  <si>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</si>
  <si>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</si>
  <si>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</si>
  <si>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</si>
  <si>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</si>
  <si>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</si>
  <si>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</si>
  <si>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</si>
  <si>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</si>
  <si>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</si>
  <si>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</si>
  <si>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</si>
  <si>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</si>
  <si>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</si>
  <si>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</si>
  <si>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</si>
  <si>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</si>
  <si>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</si>
  <si>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</si>
  <si>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</si>
  <si>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</si>
  <si>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</si>
  <si>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</si>
  <si>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</si>
  <si>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</si>
  <si>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</si>
  <si>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</si>
  <si>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</si>
  <si>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</si>
  <si>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</si>
  <si>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</si>
  <si>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</si>
  <si>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</si>
  <si>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</si>
  <si>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</si>
  <si>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</si>
  <si>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</si>
  <si>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</si>
  <si>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</si>
  <si>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</si>
  <si>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</si>
  <si>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</si>
  <si>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</si>
  <si>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</si>
  <si>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</si>
  <si>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</si>
  <si>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</si>
  <si>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</si>
  <si>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</si>
  <si>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</si>
  <si>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</si>
  <si>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</si>
  <si>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</si>
  <si>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</si>
  <si>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</si>
  <si>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</si>
  <si>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</si>
  <si>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</si>
  <si>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</si>
  <si>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</si>
  <si>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</si>
  <si>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</si>
  <si>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</si>
  <si>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</si>
  <si>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</si>
  <si>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</si>
  <si>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</si>
  <si>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</si>
  <si>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</si>
  <si>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</si>
  <si>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</si>
  <si>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</si>
  <si>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</si>
  <si>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</si>
  <si>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</si>
  <si>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</si>
  <si>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</si>
  <si>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</si>
  <si>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</si>
  <si>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</si>
  <si>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</si>
  <si>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</si>
  <si>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</si>
  <si>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</si>
  <si>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</si>
  <si>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</si>
  <si>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</si>
  <si>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</si>
  <si>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</si>
  <si>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</si>
  <si>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</si>
  <si>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</si>
  <si>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</si>
  <si>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</si>
  <si>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</si>
  <si>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</si>
  <si>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</si>
  <si>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</si>
  <si>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</si>
  <si>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</si>
  <si>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</si>
  <si>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</si>
  <si>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</si>
  <si>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</si>
  <si>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</si>
  <si>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</si>
  <si>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</si>
  <si>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</si>
  <si>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</si>
  <si>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</si>
  <si>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</si>
  <si>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</si>
  <si>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</si>
  <si>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</si>
  <si>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</si>
  <si>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</si>
  <si>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</si>
  <si>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</si>
  <si>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</si>
  <si>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</si>
  <si>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</si>
  <si>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</si>
  <si>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</si>
  <si>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</si>
  <si>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</si>
  <si>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</si>
  <si>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</si>
  <si>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</si>
  <si>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</si>
  <si>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</si>
  <si>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</si>
  <si>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</si>
  <si>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</si>
  <si>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</si>
  <si>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</si>
  <si>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</si>
  <si>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</si>
  <si>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</si>
  <si>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</si>
  <si>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</si>
  <si>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</si>
  <si>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</si>
  <si>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</si>
  <si>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</si>
  <si>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</si>
  <si>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</si>
  <si>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</si>
  <si>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</si>
  <si>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</si>
  <si>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</si>
  <si>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</si>
  <si>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</si>
  <si>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</si>
  <si>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</si>
  <si>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</si>
  <si>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</si>
  <si>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</si>
  <si>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</si>
  <si>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</si>
  <si>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</si>
  <si>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</si>
  <si>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</si>
  <si>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</si>
  <si>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</si>
  <si>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</si>
  <si>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</si>
  <si>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</si>
  <si>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</si>
  <si>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</si>
  <si>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</si>
  <si>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</si>
  <si>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</si>
  <si>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</si>
  <si>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</si>
  <si>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</si>
  <si>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</si>
  <si>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</si>
  <si>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</si>
  <si>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</si>
  <si>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</si>
  <si>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</si>
  <si>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</si>
  <si>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</si>
  <si>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</si>
  <si>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</si>
  <si>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</si>
  <si>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</si>
  <si>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</si>
  <si>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</si>
  <si>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</si>
  <si>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</si>
  <si>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</si>
  <si>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</si>
  <si>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</si>
  <si>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</si>
  <si>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</si>
  <si>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</si>
  <si>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</si>
  <si>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</si>
  <si>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</si>
  <si>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</si>
  <si>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</si>
  <si>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</si>
  <si>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</si>
  <si>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</si>
  <si>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</si>
  <si>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</si>
  <si>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</si>
  <si>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</si>
  <si>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</si>
  <si>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</si>
  <si>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</si>
  <si>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</si>
  <si>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</si>
  <si>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</si>
  <si>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</si>
  <si>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</si>
  <si>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</si>
  <si>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</si>
  <si>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</si>
  <si>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</si>
  <si>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</si>
  <si>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</si>
  <si>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</si>
  <si>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</si>
  <si>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</si>
  <si>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</si>
  <si>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</si>
  <si>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</si>
  <si>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</si>
  <si>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</si>
  <si>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</si>
  <si>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</si>
  <si>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</si>
  <si>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</si>
  <si>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</si>
  <si>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</si>
  <si>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</si>
  <si>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</si>
  <si>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</si>
  <si>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</si>
  <si>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</si>
  <si>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</si>
  <si>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</si>
  <si>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</si>
  <si>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</si>
  <si>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</si>
  <si>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</si>
  <si>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</si>
  <si>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</si>
  <si>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</si>
  <si>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</si>
  <si>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</si>
  <si>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</si>
  <si>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</si>
  <si>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</si>
  <si>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</si>
  <si>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</si>
  <si>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</si>
  <si>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</si>
  <si>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</si>
  <si>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</si>
  <si>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</si>
  <si>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</si>
  <si>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</si>
  <si>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</si>
  <si>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</si>
  <si>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</si>
  <si>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</si>
  <si>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</si>
  <si>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</si>
  <si>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</si>
  <si>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</si>
  <si>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</si>
  <si>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</si>
  <si>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</si>
  <si>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</si>
  <si>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</si>
  <si>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</si>
  <si>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</si>
  <si>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</si>
  <si>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</si>
  <si>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</si>
  <si>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</si>
  <si>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</si>
  <si>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</si>
  <si>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</si>
  <si>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</si>
  <si>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</si>
  <si>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</si>
  <si>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</si>
  <si>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</si>
  <si>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</si>
  <si>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</si>
  <si>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</si>
  <si>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</si>
  <si>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</si>
  <si>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</si>
  <si>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</si>
  <si>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</si>
  <si>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</si>
  <si>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</si>
  <si>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</si>
  <si>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</si>
  <si>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</si>
  <si>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</si>
  <si>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</si>
  <si>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</si>
  <si>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</si>
  <si>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</si>
  <si>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</si>
  <si>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</si>
  <si>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</si>
  <si>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</si>
  <si>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</si>
  <si>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</si>
  <si>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</si>
  <si>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</si>
  <si>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</si>
  <si>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</si>
  <si>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</si>
  <si>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</si>
  <si>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</si>
  <si>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</si>
  <si>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</si>
  <si>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</si>
  <si>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</si>
  <si>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</si>
  <si>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</si>
  <si>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</si>
  <si>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</si>
  <si>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</si>
  <si>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</si>
  <si>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</si>
  <si>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</si>
  <si>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</si>
  <si>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</si>
  <si>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</si>
  <si>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</si>
  <si>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</si>
  <si>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</si>
  <si>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</si>
  <si>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</si>
  <si>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</si>
  <si>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</si>
  <si>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</si>
  <si>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</si>
  <si>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</si>
  <si>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</si>
  <si>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</si>
  <si>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</si>
  <si>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</si>
  <si>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</si>
  <si>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</si>
  <si>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</si>
  <si>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</si>
  <si>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</si>
  <si>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</si>
  <si>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</si>
  <si>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</si>
  <si>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</si>
  <si>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</si>
  <si>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</si>
  <si>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</si>
  <si>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</si>
  <si>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</si>
  <si>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</si>
  <si>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</si>
  <si>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</si>
  <si>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</si>
  <si>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</si>
  <si>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</si>
  <si>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</si>
  <si>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</si>
  <si>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</si>
  <si>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</si>
  <si>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</si>
  <si>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</si>
  <si>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</si>
  <si>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</si>
  <si>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</si>
  <si>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</si>
  <si>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</si>
  <si>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</si>
  <si>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</si>
  <si>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</si>
  <si>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</si>
  <si>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</si>
  <si>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</si>
  <si>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</si>
  <si>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</si>
  <si>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</si>
  <si>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</si>
  <si>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</si>
  <si>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</si>
  <si>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</si>
  <si>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</si>
  <si>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</si>
  <si>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</si>
  <si>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</si>
  <si>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</si>
  <si>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</si>
  <si>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</si>
  <si>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</si>
  <si>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</si>
  <si>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</si>
  <si>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</si>
  <si>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</si>
  <si>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</si>
  <si>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</si>
  <si>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</si>
  <si>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</si>
  <si>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</si>
  <si>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</si>
  <si>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</si>
  <si>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</si>
  <si>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</si>
  <si>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</si>
  <si>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</si>
  <si>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</si>
  <si>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</si>
  <si>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</si>
  <si>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</si>
  <si>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</si>
  <si>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</si>
  <si>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</si>
  <si>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</si>
  <si>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</si>
  <si>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</si>
  <si>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</si>
  <si>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</si>
  <si>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</si>
  <si>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</si>
  <si>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</si>
  <si>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</si>
  <si>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</si>
  <si>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</si>
  <si>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</si>
  <si>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</si>
  <si>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</si>
  <si>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</si>
  <si>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</si>
  <si>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</si>
  <si>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</si>
  <si>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</si>
  <si>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</si>
  <si>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</si>
  <si>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</si>
  <si>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</si>
  <si>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</si>
  <si>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</si>
  <si>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</si>
  <si>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</si>
  <si>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</si>
  <si>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</si>
  <si>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</si>
  <si>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</si>
  <si>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</si>
  <si>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</si>
  <si>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</si>
  <si>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</si>
  <si>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</si>
  <si>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</si>
  <si>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</si>
  <si>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</si>
  <si>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</si>
  <si>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</si>
  <si>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</si>
  <si>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</si>
  <si>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</si>
  <si>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</si>
  <si>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</si>
  <si>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</si>
  <si>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</si>
  <si>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</si>
  <si>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</si>
  <si>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</si>
  <si>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</si>
  <si>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</si>
  <si>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</si>
  <si>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</si>
  <si>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</si>
  <si>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</si>
  <si>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</si>
  <si>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</si>
  <si>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</si>
  <si>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</si>
  <si>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</si>
  <si>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</si>
  <si>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</si>
  <si>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</si>
  <si>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</si>
  <si>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</si>
  <si>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</si>
  <si>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</si>
  <si>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</si>
  <si>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</si>
  <si>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</si>
  <si>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</si>
  <si>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</si>
  <si>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</si>
  <si>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</si>
  <si>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</si>
  <si>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</si>
  <si>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</si>
  <si>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</si>
  <si>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</si>
  <si>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</si>
  <si>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</si>
  <si>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</si>
  <si>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</si>
  <si>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</si>
  <si>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</si>
  <si>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</si>
  <si>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</si>
  <si>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</si>
  <si>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</si>
  <si>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</si>
  <si>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</si>
  <si>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</si>
  <si>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</si>
  <si>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</si>
  <si>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</si>
  <si>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</si>
  <si>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</si>
  <si>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</si>
  <si>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</si>
  <si>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</si>
  <si>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</si>
  <si>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</si>
  <si>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</si>
  <si>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</si>
  <si>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</si>
  <si>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</si>
  <si>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</si>
  <si>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</si>
  <si>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</si>
  <si>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</si>
  <si>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</si>
  <si>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</si>
  <si>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</si>
  <si>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</si>
  <si>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</si>
  <si>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</si>
  <si>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</si>
  <si>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</si>
  <si>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</si>
  <si>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</si>
  <si>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</si>
  <si>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</si>
  <si>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</si>
  <si>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</si>
  <si>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</si>
  <si>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</si>
  <si>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</si>
  <si>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</si>
  <si>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</si>
  <si>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</si>
  <si>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</si>
  <si>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</si>
  <si>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</si>
  <si>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</si>
  <si>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</si>
  <si>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</si>
  <si>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</si>
  <si>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</si>
  <si>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</si>
  <si>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</si>
  <si>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</si>
  <si>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</si>
  <si>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</si>
  <si>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</si>
  <si>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</si>
  <si>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</si>
  <si>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</si>
  <si>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</si>
  <si>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</si>
  <si>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</si>
  <si>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</si>
  <si>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</si>
  <si>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</si>
  <si>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</si>
  <si>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</si>
  <si>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</si>
  <si>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</si>
  <si>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</si>
  <si>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</si>
  <si>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</si>
  <si>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</si>
  <si>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</si>
  <si>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</si>
  <si>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</si>
  <si>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</si>
  <si>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</si>
  <si>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</si>
  <si>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</si>
  <si>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</si>
  <si>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</si>
  <si>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</si>
  <si>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</si>
  <si>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</si>
  <si>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</si>
  <si>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</si>
  <si>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</si>
  <si>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</si>
  <si>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</si>
  <si>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</si>
  <si>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</si>
  <si>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</si>
  <si>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</si>
  <si>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</si>
  <si>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</si>
  <si>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</si>
  <si>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</si>
  <si>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</si>
  <si>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</si>
  <si>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</si>
  <si>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</si>
  <si>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</si>
  <si>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</si>
  <si>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</si>
  <si>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</si>
  <si>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</si>
  <si>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</si>
  <si>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</si>
  <si>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</si>
  <si>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</si>
  <si>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</si>
  <si>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</si>
  <si>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</si>
  <si>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</si>
  <si>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</si>
  <si>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</si>
  <si>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</si>
  <si>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</si>
  <si>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</si>
  <si>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</si>
  <si>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</si>
  <si>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</si>
  <si>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</si>
  <si>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</si>
  <si>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</si>
  <si>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</si>
  <si>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</si>
  <si>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</si>
  <si>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</si>
  <si>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</si>
  <si>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</si>
  <si>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</si>
  <si>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</si>
  <si>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</si>
  <si>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</si>
  <si>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</si>
  <si>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</si>
  <si>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</si>
  <si>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</si>
  <si>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</si>
  <si>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</si>
  <si>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</si>
  <si>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</si>
  <si>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</si>
  <si>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</si>
  <si>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</si>
  <si>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</si>
  <si>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</si>
  <si>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</si>
  <si>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</si>
  <si>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</si>
  <si>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</si>
  <si>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</si>
  <si>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</si>
  <si>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</si>
  <si>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</si>
  <si>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</si>
  <si>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</si>
  <si>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</si>
  <si>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</si>
  <si>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</si>
  <si>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</si>
  <si>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</si>
  <si>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</si>
  <si>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</si>
  <si>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</si>
  <si>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</si>
  <si>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</si>
  <si>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</si>
  <si>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</si>
  <si>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</si>
  <si>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</si>
  <si>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</si>
  <si>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</si>
  <si>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</si>
  <si>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</si>
  <si>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</si>
  <si>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</si>
  <si>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</si>
  <si>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</si>
  <si>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</si>
  <si>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</si>
  <si>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</si>
  <si>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</si>
  <si>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</si>
  <si>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</si>
  <si>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</si>
  <si>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</si>
  <si>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</si>
  <si>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</si>
  <si>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</si>
  <si>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</si>
  <si>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</si>
  <si>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</si>
  <si>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</si>
  <si>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</si>
  <si>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</si>
  <si>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</si>
  <si>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</si>
  <si>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</si>
  <si>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</si>
  <si>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</si>
  <si>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</si>
  <si>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</si>
  <si>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</si>
  <si>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</si>
  <si>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</si>
  <si>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</si>
  <si>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</si>
  <si>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</si>
  <si>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</si>
  <si>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</si>
  <si>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</si>
  <si>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</si>
  <si>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</si>
  <si>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</si>
  <si>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</si>
  <si>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</si>
  <si>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</si>
  <si>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</si>
  <si>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</si>
  <si>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</si>
  <si>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</si>
  <si>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</si>
  <si>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</si>
  <si>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</si>
  <si>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</si>
  <si>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</si>
  <si>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</si>
  <si>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</si>
  <si>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</si>
  <si>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</si>
  <si>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</si>
  <si>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</si>
  <si>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</si>
  <si>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</si>
  <si>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</si>
  <si>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</si>
  <si>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</si>
  <si>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</si>
  <si>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</si>
  <si>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</si>
  <si>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</si>
  <si>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</si>
  <si>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</si>
  <si>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</si>
  <si>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</si>
  <si>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</si>
  <si>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</si>
  <si>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</si>
  <si>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</si>
  <si>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</si>
  <si>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</si>
  <si>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</si>
  <si>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</si>
  <si>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</si>
  <si>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</si>
  <si>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</si>
  <si>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</si>
  <si>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</si>
  <si>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</si>
  <si>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</si>
  <si>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</si>
  <si>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</si>
  <si>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</si>
  <si>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</si>
  <si>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</si>
  <si>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</si>
  <si>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</si>
  <si>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</si>
  <si>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</si>
  <si>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</si>
  <si>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</si>
  <si>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</si>
  <si>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</si>
  <si>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</si>
  <si>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</si>
  <si>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</si>
  <si>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</si>
  <si>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</si>
  <si>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</si>
  <si>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</si>
  <si>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</si>
  <si>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</si>
  <si>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</si>
  <si>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</si>
  <si>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</si>
  <si>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</si>
  <si>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</si>
  <si>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</si>
  <si>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</si>
  <si>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</si>
  <si>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</si>
  <si>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</si>
  <si>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</si>
  <si>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</si>
  <si>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</si>
  <si>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</si>
  <si>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</si>
  <si>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</si>
  <si>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</si>
  <si>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</si>
  <si>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</si>
  <si>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</si>
  <si>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</si>
  <si>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</si>
  <si>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</si>
  <si>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</si>
  <si>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</si>
  <si>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</si>
  <si>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</si>
  <si>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</si>
  <si>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</si>
  <si>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</si>
  <si>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</si>
  <si>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</si>
  <si>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</si>
  <si>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</si>
  <si>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</si>
  <si>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</si>
  <si>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</si>
  <si>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</si>
  <si>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</si>
  <si>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</si>
  <si>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</si>
  <si>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</si>
  <si>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</si>
  <si>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</si>
  <si>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</si>
  <si>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</si>
  <si>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</si>
  <si>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</si>
  <si>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</si>
  <si>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</si>
  <si>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</si>
  <si>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</si>
  <si>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</si>
  <si>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</si>
  <si>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</si>
  <si>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</si>
  <si>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</si>
  <si>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</si>
  <si>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</si>
  <si>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</si>
  <si>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</si>
  <si>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</si>
  <si>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</si>
  <si>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</si>
  <si>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</si>
  <si>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</si>
  <si>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</si>
  <si>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</si>
  <si>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</si>
  <si>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</si>
  <si>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</si>
  <si>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</si>
  <si>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</si>
  <si>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</si>
  <si>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</si>
  <si>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</si>
  <si>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</si>
  <si>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</si>
  <si>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</si>
  <si>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</si>
  <si>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</si>
  <si>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</si>
  <si>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</si>
  <si>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</si>
  <si>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</si>
  <si>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</si>
  <si>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</si>
  <si>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</si>
  <si>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</si>
  <si>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</si>
  <si>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</si>
  <si>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</si>
  <si>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</si>
  <si>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</si>
  <si>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</si>
  <si>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</si>
  <si>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</si>
  <si>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</si>
  <si>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</si>
  <si>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</si>
  <si>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</si>
  <si>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</si>
  <si>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</si>
  <si>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</si>
  <si>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</si>
  <si>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</si>
  <si>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</si>
  <si>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</si>
  <si>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</si>
  <si>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</si>
  <si>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</si>
  <si>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</si>
  <si>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</si>
  <si>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</si>
  <si>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</si>
  <si>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</si>
  <si>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</si>
  <si>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</si>
  <si>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</si>
  <si>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</si>
  <si>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</si>
  <si>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</si>
  <si>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</si>
  <si>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</si>
  <si>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</si>
  <si>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</si>
  <si>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</si>
  <si>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</si>
  <si>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</si>
  <si>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</si>
  <si>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</si>
  <si>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</si>
  <si>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</si>
  <si>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</si>
  <si>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</si>
  <si>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</si>
  <si>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</si>
  <si>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</si>
  <si>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</si>
  <si>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</si>
  <si>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</si>
  <si>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</si>
  <si>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</si>
  <si>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</si>
  <si>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</si>
  <si>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</si>
  <si>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</si>
  <si>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</si>
  <si>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</si>
  <si>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</si>
  <si>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</si>
  <si>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</si>
  <si>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</si>
  <si>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</si>
  <si>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</si>
  <si>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</si>
  <si>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</si>
  <si>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</si>
  <si>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</si>
  <si>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</si>
  <si>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</si>
  <si>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</si>
  <si>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</si>
  <si>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</si>
  <si>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</si>
  <si>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</si>
  <si>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</si>
  <si>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</si>
  <si>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</si>
  <si>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</si>
  <si>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</si>
  <si>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</si>
  <si>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</si>
  <si>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</si>
  <si>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</si>
  <si>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</si>
  <si>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</si>
  <si>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</si>
  <si>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</si>
  <si>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</si>
  <si>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</si>
  <si>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</si>
  <si>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</si>
  <si>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</si>
  <si>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</si>
  <si>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</si>
  <si>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</si>
  <si>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</si>
  <si>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</si>
  <si>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</si>
  <si>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</si>
  <si>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</si>
  <si>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</si>
  <si>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</si>
  <si>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</si>
  <si>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</si>
  <si>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</si>
  <si>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</si>
  <si>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</si>
  <si>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</si>
  <si>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</si>
  <si>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</si>
  <si>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</si>
  <si>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</si>
  <si>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</si>
  <si>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</si>
  <si>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</si>
  <si>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</si>
  <si>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</si>
  <si>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</si>
  <si>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</si>
  <si>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</si>
  <si>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</si>
  <si>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</si>
  <si>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</si>
  <si>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</si>
  <si>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</si>
  <si>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</si>
  <si>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</si>
  <si>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</si>
  <si>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</si>
  <si>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</si>
  <si>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</si>
  <si>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</si>
  <si>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</si>
  <si>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</si>
  <si>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</si>
  <si>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</si>
  <si>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</si>
  <si>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</si>
  <si>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</si>
  <si>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</si>
  <si>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</si>
  <si>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</si>
  <si>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</si>
  <si>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</si>
  <si>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</si>
  <si>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</si>
  <si>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</si>
  <si>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</si>
  <si>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</si>
  <si>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</si>
  <si>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</si>
  <si>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</si>
  <si>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</si>
  <si>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</si>
  <si>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</si>
  <si>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</si>
  <si>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</si>
  <si>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</si>
  <si>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</si>
  <si>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</si>
  <si>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</si>
  <si>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</si>
  <si>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</si>
  <si>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</si>
  <si>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</si>
  <si>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</si>
  <si>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</si>
  <si>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</si>
  <si>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</si>
  <si>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</si>
  <si>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</si>
  <si>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</si>
  <si>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</si>
  <si>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</si>
  <si>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</si>
  <si>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</si>
  <si>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</si>
  <si>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</si>
  <si>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</si>
  <si>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</si>
  <si>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</si>
  <si>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</si>
  <si>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</si>
  <si>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</si>
  <si>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</si>
  <si>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</si>
  <si>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</si>
  <si>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</si>
  <si>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</si>
  <si>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</si>
  <si>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</si>
  <si>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</si>
  <si>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</si>
  <si>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</si>
  <si>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</si>
  <si>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</si>
  <si>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</si>
  <si>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</si>
  <si>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</si>
  <si>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</si>
  <si>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</si>
  <si>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</si>
  <si>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</si>
  <si>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</si>
  <si>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</si>
  <si>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</si>
  <si>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</si>
  <si>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</si>
  <si>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</si>
  <si>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</si>
  <si>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</si>
  <si>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</si>
  <si>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</si>
  <si>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</si>
  <si>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</si>
  <si>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</si>
  <si>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</si>
  <si>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</si>
  <si>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</si>
  <si>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</si>
  <si>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</si>
  <si>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</si>
  <si>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</si>
  <si>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</si>
  <si>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</si>
  <si>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</si>
  <si>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</si>
  <si>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</si>
  <si>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</si>
  <si>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</si>
  <si>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</si>
  <si>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</si>
  <si>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</si>
  <si>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</si>
  <si>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</si>
  <si>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</si>
  <si>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</si>
  <si>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</si>
  <si>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</si>
  <si>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</si>
  <si>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</si>
  <si>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</si>
  <si>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</si>
  <si>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</si>
  <si>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</si>
  <si>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</si>
  <si>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</si>
  <si>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</si>
  <si>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</si>
  <si>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</si>
  <si>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</si>
  <si>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</si>
  <si>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</si>
  <si>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</si>
  <si>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</si>
  <si>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</si>
  <si>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</si>
  <si>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</si>
  <si>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</si>
  <si>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</si>
  <si>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</si>
  <si>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</si>
  <si>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</si>
  <si>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</si>
  <si>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</si>
  <si>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</si>
  <si>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</si>
  <si>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</si>
  <si>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</si>
  <si>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</si>
  <si>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</si>
  <si>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</si>
  <si>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</si>
  <si>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</si>
  <si>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</si>
  <si>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</si>
  <si>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</si>
  <si>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</si>
  <si>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</si>
  <si>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</si>
  <si>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</si>
  <si>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</si>
  <si>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</si>
  <si>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</si>
  <si>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</si>
  <si>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</si>
  <si>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</si>
  <si>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</si>
  <si>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</si>
  <si>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</si>
  <si>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</si>
  <si>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</si>
  <si>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</si>
  <si>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</si>
  <si>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</si>
  <si>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</si>
  <si>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</si>
  <si>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</si>
  <si>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</si>
  <si>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</si>
  <si>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</si>
  <si>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</si>
  <si>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</si>
  <si>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</si>
  <si>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</si>
  <si>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</si>
  <si>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</si>
  <si>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</si>
  <si>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</si>
  <si>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</si>
  <si>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</si>
  <si>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</si>
  <si>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</si>
  <si>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</si>
  <si>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</si>
  <si>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</si>
  <si>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</si>
  <si>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</si>
  <si>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</si>
  <si>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</si>
  <si>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</si>
  <si>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</si>
  <si>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</si>
  <si>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</si>
  <si>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</si>
  <si>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</si>
  <si>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</si>
  <si>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</si>
  <si>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</si>
  <si>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</si>
  <si>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</si>
  <si>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</si>
  <si>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</si>
  <si>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</si>
  <si>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</si>
  <si>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</si>
  <si>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</si>
  <si>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</si>
  <si>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</si>
  <si>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</si>
  <si>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</si>
  <si>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</si>
  <si>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</si>
  <si>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</si>
  <si>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</si>
  <si>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</si>
  <si>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</si>
  <si>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</si>
  <si>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</si>
  <si>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</si>
  <si>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</si>
  <si>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</si>
  <si>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</si>
  <si>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</si>
  <si>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</si>
  <si>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</si>
  <si>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</si>
  <si>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</si>
  <si>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</si>
  <si>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</si>
  <si>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</si>
  <si>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</si>
  <si>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</si>
  <si>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</si>
  <si>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</si>
  <si>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</si>
  <si>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</si>
  <si>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</si>
  <si>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</si>
  <si>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</si>
  <si>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</si>
  <si>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</si>
  <si>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</si>
  <si>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</si>
  <si>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</si>
  <si>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</si>
  <si>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</si>
  <si>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</si>
  <si>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</si>
  <si>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</si>
  <si>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</si>
  <si>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</si>
  <si>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</si>
  <si>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</si>
  <si>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</si>
  <si>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</si>
  <si>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</si>
  <si>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</si>
  <si>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</si>
  <si>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</si>
  <si>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</si>
  <si>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</si>
  <si>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</si>
  <si>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</si>
  <si>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</si>
  <si>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</si>
  <si>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</si>
  <si>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</si>
  <si>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</si>
  <si>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</si>
  <si>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</si>
  <si>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</si>
  <si>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</si>
  <si>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</si>
  <si>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</si>
  <si>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</si>
  <si>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</si>
  <si>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</si>
  <si>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</si>
  <si>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</si>
  <si>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</si>
  <si>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</si>
  <si>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</si>
  <si>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</si>
  <si>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</si>
  <si>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</si>
  <si>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</si>
  <si>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</si>
  <si>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</si>
  <si>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</si>
  <si>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</si>
  <si>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</si>
  <si>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</si>
  <si>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</si>
  <si>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</si>
  <si>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</si>
  <si>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</si>
  <si>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</si>
  <si>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</si>
  <si>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</si>
  <si>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</si>
  <si>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</si>
  <si>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</si>
  <si>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</si>
  <si>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</si>
  <si>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</si>
  <si>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</si>
  <si>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</si>
  <si>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</si>
  <si>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</si>
  <si>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</si>
  <si>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</si>
  <si>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</si>
  <si>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</si>
  <si>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</si>
  <si>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</si>
  <si>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</si>
  <si>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</si>
  <si>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</si>
  <si>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</si>
  <si>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</si>
  <si>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</si>
  <si>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</si>
  <si>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</si>
  <si>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</si>
  <si>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</si>
  <si>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</si>
  <si>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</si>
  <si>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</si>
  <si>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</si>
  <si>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</si>
  <si>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</si>
  <si>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</si>
  <si>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</si>
  <si>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</si>
  <si>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</si>
  <si>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</si>
  <si>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</si>
  <si>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</si>
  <si>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</si>
  <si>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</si>
  <si>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</si>
  <si>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</si>
  <si>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</si>
  <si>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</si>
  <si>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</si>
  <si>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</si>
  <si>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</si>
  <si>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</si>
  <si>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</si>
  <si>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</si>
  <si>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</si>
  <si>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</si>
  <si>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</si>
  <si>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</si>
  <si>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</si>
  <si>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</si>
  <si>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</si>
  <si>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</si>
  <si>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</si>
  <si>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</si>
  <si>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</si>
  <si>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</si>
  <si>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</si>
  <si>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</si>
  <si>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</si>
  <si>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</si>
  <si>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</si>
  <si>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</si>
  <si>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</si>
  <si>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</si>
  <si>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</si>
  <si>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</si>
  <si>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</si>
  <si>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</si>
  <si>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</si>
  <si>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</si>
  <si>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</si>
  <si>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</si>
  <si>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</si>
  <si>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</si>
  <si>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</si>
  <si>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</si>
  <si>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</si>
  <si>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</si>
  <si>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</si>
  <si>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</si>
  <si>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</si>
  <si>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</si>
  <si>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</si>
  <si>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</si>
  <si>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</si>
  <si>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</si>
  <si>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</si>
  <si>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</si>
  <si>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</si>
  <si>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</si>
  <si>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</si>
  <si>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</si>
  <si>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</si>
  <si>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</si>
  <si>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</si>
  <si>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</si>
  <si>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</si>
  <si>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</si>
  <si>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</si>
  <si>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</si>
  <si>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</si>
  <si>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</si>
  <si>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</si>
  <si>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</si>
  <si>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</si>
  <si>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</si>
  <si>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</si>
  <si>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</si>
  <si>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</si>
  <si>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</si>
  <si>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</si>
  <si>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</si>
  <si>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</si>
  <si>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</si>
  <si>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</si>
  <si>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</si>
  <si>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</si>
  <si>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</si>
  <si>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</si>
  <si>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</si>
  <si>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</si>
  <si>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</si>
  <si>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</si>
  <si>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</si>
  <si>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</si>
  <si>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</si>
  <si>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</si>
  <si>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</si>
  <si>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</si>
  <si>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</si>
  <si>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</si>
  <si>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</si>
  <si>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</si>
  <si>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</si>
  <si>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</si>
  <si>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</si>
  <si>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</si>
  <si>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</si>
  <si>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</si>
  <si>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</si>
  <si>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</si>
  <si>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</si>
  <si>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</si>
  <si>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</si>
  <si>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</si>
  <si>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</si>
  <si>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</si>
  <si>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</si>
  <si>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</si>
  <si>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</si>
  <si>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</si>
  <si>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</si>
  <si>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</si>
  <si>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</si>
  <si>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</si>
  <si>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</si>
  <si>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</si>
  <si>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</si>
  <si>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</si>
  <si>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</si>
  <si>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</si>
  <si>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</si>
  <si>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</si>
  <si>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</si>
  <si>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</si>
  <si>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</si>
  <si>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</si>
  <si>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</si>
  <si>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</si>
  <si>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</si>
  <si>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</si>
  <si>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</si>
  <si>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</si>
  <si>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</si>
  <si>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</si>
  <si>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</si>
  <si>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</si>
  <si>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</si>
  <si>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</si>
  <si>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</si>
  <si>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</si>
  <si>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</si>
  <si>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</si>
  <si>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</si>
  <si>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</si>
  <si>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</si>
  <si>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</si>
  <si>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</si>
  <si>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</si>
  <si>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</si>
  <si>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</si>
  <si>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</si>
  <si>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</si>
  <si>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</si>
  <si>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</si>
  <si>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</si>
  <si>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</si>
  <si>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</si>
  <si>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</si>
  <si>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</si>
  <si>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</si>
  <si>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</si>
  <si>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</si>
  <si>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</si>
  <si>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</si>
  <si>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</si>
  <si>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</si>
  <si>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</si>
  <si>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</si>
  <si>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</si>
  <si>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</si>
  <si>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</si>
  <si>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</si>
  <si>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</si>
  <si>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</si>
  <si>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</si>
  <si>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</si>
  <si>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</si>
  <si>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</si>
  <si>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</si>
  <si>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</si>
  <si>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</si>
  <si>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</si>
  <si>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</si>
  <si>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</si>
  <si>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</si>
  <si>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</si>
  <si>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</si>
  <si>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</si>
  <si>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</si>
  <si>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</si>
  <si>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</si>
  <si>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</si>
  <si>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</si>
  <si>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</si>
  <si>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</si>
  <si>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</si>
  <si>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</si>
  <si>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</si>
  <si>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</si>
  <si>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</si>
  <si>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</si>
  <si>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</si>
  <si>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</si>
  <si>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</si>
  <si>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</si>
  <si>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</si>
  <si>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</si>
  <si>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</si>
  <si>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</si>
  <si>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</si>
  <si>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</si>
  <si>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</si>
  <si>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</si>
  <si>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</si>
  <si>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</si>
  <si>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</si>
  <si>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</si>
  <si>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</si>
  <si>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</si>
  <si>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</si>
  <si>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</si>
  <si>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</si>
  <si>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</si>
  <si>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</si>
  <si>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</si>
  <si>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</si>
  <si>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</si>
  <si>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</si>
  <si>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</si>
  <si>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</si>
  <si>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</si>
  <si>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</si>
  <si>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</si>
  <si>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</si>
  <si>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</si>
  <si>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</si>
  <si>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</si>
  <si>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</si>
  <si>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</si>
  <si>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</si>
  <si>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</si>
  <si>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</si>
  <si>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</si>
  <si>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</si>
  <si>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</si>
  <si>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</si>
  <si>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</si>
  <si>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</si>
  <si>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</si>
  <si>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</si>
  <si>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</si>
  <si>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</si>
  <si>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</si>
  <si>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</si>
  <si>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</si>
  <si>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</si>
  <si>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</si>
  <si>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</si>
  <si>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</si>
  <si>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</si>
  <si>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</si>
  <si>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</si>
  <si>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</si>
  <si>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</si>
  <si>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</si>
  <si>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</si>
  <si>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</si>
  <si>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</si>
  <si>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</si>
  <si>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</si>
  <si>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</si>
  <si>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</si>
  <si>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</si>
  <si>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</si>
  <si>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</si>
  <si>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</si>
  <si>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</si>
  <si>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</si>
  <si>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</si>
  <si>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</si>
  <si>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</si>
  <si>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</si>
  <si>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</si>
  <si>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</si>
  <si>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</si>
  <si>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</si>
  <si>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</si>
  <si>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</si>
  <si>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</si>
  <si>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</si>
  <si>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</si>
  <si>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</si>
  <si>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</si>
  <si>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</si>
  <si>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</si>
  <si>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</si>
  <si>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</si>
  <si>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</si>
  <si>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</si>
  <si>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</si>
  <si>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</si>
  <si>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</si>
  <si>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</si>
  <si>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</si>
  <si>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</si>
  <si>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</si>
  <si>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</si>
  <si>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</si>
  <si>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</si>
  <si>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</si>
  <si>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</si>
  <si>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</si>
  <si>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</si>
  <si>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</si>
  <si>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</si>
  <si>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</si>
  <si>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</si>
  <si>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</si>
  <si>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</si>
  <si>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</si>
  <si>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</si>
  <si>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</si>
  <si>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</si>
  <si>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</si>
  <si>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</si>
  <si>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</si>
  <si>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</si>
  <si>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</si>
  <si>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</si>
  <si>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</si>
  <si>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</si>
  <si>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</si>
  <si>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</si>
  <si>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</si>
  <si>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</si>
  <si>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</si>
  <si>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</si>
  <si>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</si>
  <si>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</si>
  <si>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</si>
  <si>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</si>
  <si>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</si>
  <si>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</si>
  <si>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</si>
  <si>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</si>
  <si>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</si>
  <si>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</si>
  <si>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</si>
  <si>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</si>
  <si>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</si>
  <si>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</si>
  <si>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</si>
  <si>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</si>
  <si>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</si>
  <si>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</si>
  <si>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</si>
  <si>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</si>
  <si>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</si>
  <si>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</si>
  <si>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</si>
  <si>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</si>
  <si>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</si>
  <si>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</si>
  <si>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</si>
  <si>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</si>
  <si>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</si>
  <si>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</si>
  <si>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</si>
  <si>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</si>
  <si>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</si>
  <si>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</si>
  <si>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</si>
  <si>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</si>
  <si>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</si>
  <si>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</si>
  <si>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</si>
  <si>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</si>
  <si>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</si>
  <si>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</si>
  <si>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</si>
  <si>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</si>
  <si>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</si>
  <si>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</si>
  <si>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</si>
  <si>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</si>
  <si>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</si>
  <si>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</si>
  <si>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</si>
  <si>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</si>
  <si>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</si>
  <si>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</si>
  <si>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</si>
  <si>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</si>
  <si>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</si>
  <si>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</si>
  <si>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</si>
  <si>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</si>
  <si>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</si>
  <si>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</si>
  <si>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</si>
  <si>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</si>
  <si>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</si>
  <si>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</si>
  <si>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</si>
  <si>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</si>
  <si>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</si>
  <si>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</si>
  <si>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</si>
  <si>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</si>
  <si>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</si>
  <si>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</si>
  <si>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</si>
  <si>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</si>
  <si>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</si>
  <si>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</si>
  <si>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</si>
  <si>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</si>
  <si>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</si>
  <si>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</si>
  <si>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</si>
  <si>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</si>
  <si>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</si>
  <si>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</si>
  <si>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</si>
  <si>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</si>
  <si>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</si>
  <si>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</si>
  <si>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</si>
  <si>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</si>
  <si>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</si>
  <si>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</si>
  <si>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</si>
  <si>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</si>
  <si>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</si>
  <si>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</si>
  <si>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</si>
  <si>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</si>
  <si>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</si>
  <si>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</si>
  <si>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</si>
  <si>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</si>
  <si>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</si>
  <si>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</si>
  <si>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</si>
  <si>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</si>
  <si>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</si>
  <si>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</si>
  <si>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</si>
  <si>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</si>
  <si>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</si>
  <si>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</si>
  <si>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</si>
  <si>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</si>
  <si>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</si>
  <si>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</si>
  <si>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</si>
  <si>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</si>
  <si>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</si>
  <si>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</si>
  <si>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</si>
  <si>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</si>
  <si>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</si>
  <si>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</si>
  <si>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</si>
  <si>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</si>
  <si>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</si>
  <si>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</si>
  <si>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</si>
  <si>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</si>
  <si>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</si>
  <si>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</si>
  <si>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</si>
  <si>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</si>
  <si>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</si>
  <si>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</si>
  <si>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</si>
  <si>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</si>
  <si>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</si>
  <si>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</si>
  <si>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</si>
  <si>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</si>
  <si>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</si>
  <si>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</si>
  <si>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</si>
  <si>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</si>
  <si>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</si>
  <si>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</si>
  <si>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</si>
  <si>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</si>
  <si>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</si>
  <si>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</si>
  <si>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</si>
  <si>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</si>
  <si>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</si>
  <si>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</si>
  <si>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</si>
  <si>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</si>
  <si>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</si>
  <si>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</si>
  <si>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</si>
  <si>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</si>
  <si>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</si>
  <si>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</si>
  <si>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</si>
  <si>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</si>
  <si>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</si>
  <si>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</si>
  <si>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</si>
  <si>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</si>
  <si>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</si>
  <si>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</si>
  <si>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</si>
  <si>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</si>
  <si>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</si>
  <si>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</si>
  <si>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</si>
  <si>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</si>
  <si>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</si>
  <si>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</si>
  <si>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</si>
  <si>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</si>
  <si>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</si>
  <si>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</si>
  <si>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</si>
  <si>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</si>
  <si>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</si>
  <si>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</si>
  <si>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</si>
  <si>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</si>
  <si>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</si>
  <si>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</si>
  <si>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</si>
  <si>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</si>
  <si>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</si>
  <si>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</si>
  <si>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</si>
  <si>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</si>
  <si>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</si>
  <si>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</si>
  <si>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</si>
  <si>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</si>
  <si>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</si>
  <si>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</si>
  <si>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</si>
  <si>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</si>
  <si>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</si>
  <si>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</si>
  <si>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</si>
  <si>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</si>
  <si>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</si>
  <si>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</si>
  <si>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</si>
  <si>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</si>
  <si>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</si>
  <si>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</si>
  <si>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</si>
  <si>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</si>
  <si>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</si>
  <si>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</si>
  <si>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</si>
  <si>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</si>
  <si>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</si>
  <si>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</si>
  <si>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</si>
  <si>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</si>
  <si>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</si>
  <si>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</si>
  <si>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</si>
  <si>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</si>
  <si>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</si>
  <si>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</si>
  <si>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</si>
  <si>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</si>
  <si>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</si>
  <si>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</si>
  <si>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</si>
  <si>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</si>
  <si>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</si>
  <si>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</si>
  <si>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</si>
  <si>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</si>
  <si>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</si>
  <si>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</si>
  <si>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</si>
  <si>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</si>
  <si>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</si>
  <si>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</si>
  <si>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</si>
  <si>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</si>
  <si>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</si>
  <si>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</si>
  <si>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</si>
  <si>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</si>
  <si>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</si>
  <si>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</si>
  <si>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</si>
  <si>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</si>
  <si>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</si>
  <si>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</si>
  <si>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</si>
  <si>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</si>
  <si>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</si>
  <si>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</si>
  <si>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</si>
  <si>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</si>
  <si>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</si>
  <si>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</si>
  <si>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</si>
  <si>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</si>
  <si>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</si>
  <si>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</si>
  <si>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</si>
  <si>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</si>
  <si>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</si>
  <si>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</si>
  <si>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</si>
  <si>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</si>
  <si>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</si>
  <si>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</si>
  <si>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</si>
  <si>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</si>
  <si>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</si>
  <si>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</si>
  <si>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</si>
  <si>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</si>
  <si>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</si>
  <si>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</si>
  <si>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</si>
  <si>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</si>
  <si>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</si>
  <si>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</si>
  <si>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</si>
  <si>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</si>
  <si>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</si>
  <si>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</si>
  <si>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</si>
  <si>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</si>
  <si>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</si>
  <si>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</si>
  <si>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</si>
  <si>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</si>
  <si>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</si>
  <si>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</si>
  <si>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</si>
  <si>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</si>
  <si>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</si>
  <si>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</si>
  <si>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</si>
  <si>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</si>
  <si>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</si>
  <si>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</si>
  <si>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</si>
  <si>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</si>
  <si>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</si>
  <si>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</si>
  <si>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</si>
  <si>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</si>
  <si>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</si>
  <si>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</si>
  <si>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</si>
  <si>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</si>
  <si>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</si>
  <si>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</si>
  <si>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</si>
  <si>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</si>
  <si>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</si>
  <si>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</si>
  <si>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</si>
  <si>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</si>
  <si>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</si>
  <si>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</si>
  <si>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</si>
  <si>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</si>
  <si>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</si>
  <si>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</si>
  <si>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</si>
  <si>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</si>
  <si>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</si>
  <si>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</si>
  <si>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</si>
  <si>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</si>
  <si>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</si>
  <si>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</si>
  <si>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</si>
  <si>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</si>
  <si>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</si>
  <si>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</si>
  <si>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</si>
  <si>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</si>
  <si>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</si>
  <si>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</si>
  <si>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</si>
  <si>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</si>
  <si>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</si>
  <si>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</si>
  <si>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</si>
  <si>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</si>
  <si>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</si>
  <si>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</si>
  <si>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</si>
  <si>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</si>
  <si>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</si>
  <si>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</si>
  <si>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</si>
  <si>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</si>
  <si>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</si>
  <si>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</si>
  <si>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</si>
  <si>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</si>
  <si>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</si>
  <si>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</si>
  <si>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</si>
  <si>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</si>
  <si>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</si>
  <si>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</si>
  <si>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</si>
  <si>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</si>
  <si>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</si>
  <si>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</si>
  <si>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</si>
  <si>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</si>
  <si>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</si>
  <si>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</si>
  <si>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</si>
  <si>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</si>
  <si>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</si>
  <si>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</si>
  <si>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</si>
  <si>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</si>
  <si>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</si>
  <si>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</si>
  <si>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</si>
  <si>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</si>
  <si>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</si>
  <si>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</si>
  <si>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</si>
  <si>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</si>
  <si>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</si>
  <si>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</si>
  <si>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</si>
  <si>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</si>
  <si>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</si>
  <si>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</si>
  <si>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</si>
  <si>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</si>
  <si>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</si>
  <si>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</si>
  <si>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</si>
  <si>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</si>
  <si>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</si>
  <si>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</si>
  <si>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</si>
  <si>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</si>
  <si>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</si>
  <si>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</si>
  <si>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</si>
  <si>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</si>
  <si>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</si>
  <si>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</si>
  <si>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</si>
  <si>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</si>
  <si>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</si>
  <si>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</si>
  <si>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</si>
  <si>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</si>
  <si>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</si>
  <si>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</si>
  <si>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</si>
  <si>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</si>
  <si>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</si>
  <si>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</si>
  <si>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</si>
  <si>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</si>
  <si>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</si>
  <si>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</si>
  <si>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</si>
  <si>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</si>
  <si>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</si>
  <si>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</si>
  <si>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</si>
  <si>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</si>
  <si>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</si>
  <si>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</si>
  <si>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</si>
  <si>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</si>
  <si>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</si>
  <si>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</si>
  <si>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</si>
  <si>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</si>
  <si>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</si>
  <si>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</si>
  <si>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</si>
  <si>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</si>
  <si>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</si>
  <si>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</si>
  <si>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</si>
  <si>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</si>
  <si>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</si>
  <si>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</si>
  <si>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</si>
  <si>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</si>
  <si>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</si>
  <si>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</si>
  <si>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</si>
  <si>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</si>
  <si>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</si>
  <si>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</si>
  <si>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</si>
  <si>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</si>
  <si>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</si>
  <si>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</si>
  <si>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</si>
  <si>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</si>
  <si>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</si>
  <si>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</si>
  <si>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</si>
  <si>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</si>
  <si>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</si>
  <si>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</si>
  <si>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</si>
  <si>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</si>
  <si>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</si>
  <si>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</si>
  <si>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</si>
  <si>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</si>
  <si>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</si>
  <si>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</si>
  <si>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</si>
  <si>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</si>
  <si>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</si>
  <si>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</si>
  <si>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</si>
  <si>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</si>
  <si>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</si>
  <si>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</si>
  <si>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</si>
  <si>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</si>
  <si>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</si>
  <si>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</si>
  <si>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</si>
  <si>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</si>
  <si>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</si>
  <si>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</si>
  <si>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</si>
  <si>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</si>
  <si>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</si>
  <si>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</si>
  <si>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</si>
  <si>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</si>
  <si>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</si>
  <si>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</si>
  <si>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</si>
  <si>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</si>
  <si>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</si>
  <si>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</si>
  <si>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</si>
  <si>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</si>
  <si>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</si>
  <si>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</si>
  <si>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</si>
  <si>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</si>
  <si>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</si>
  <si>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</si>
  <si>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</si>
  <si>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</si>
  <si>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</si>
  <si>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</si>
  <si>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</si>
  <si>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</si>
  <si>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</si>
  <si>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</si>
  <si>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</si>
  <si>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</si>
  <si>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</si>
  <si>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</si>
  <si>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</si>
  <si>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</si>
  <si>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</si>
  <si>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</si>
  <si>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</si>
  <si>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</si>
  <si>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</si>
  <si>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</si>
  <si>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</si>
  <si>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</si>
  <si>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</si>
  <si>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</si>
  <si>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</si>
  <si>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</si>
  <si>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</si>
  <si>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</si>
  <si>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</si>
  <si>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</si>
  <si>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</si>
  <si>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</si>
  <si>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</si>
  <si>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</si>
  <si>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</si>
  <si>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</si>
  <si>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</si>
  <si>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</si>
  <si>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</si>
  <si>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</si>
  <si>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</si>
  <si>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</si>
  <si>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</si>
  <si>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</si>
  <si>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</si>
  <si>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</si>
  <si>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</si>
  <si>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</si>
  <si>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</si>
  <si>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</si>
  <si>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</si>
  <si>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</si>
  <si>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</si>
  <si>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</si>
  <si>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</si>
  <si>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</si>
  <si>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</si>
  <si>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</si>
  <si>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</si>
  <si>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</si>
  <si>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</si>
  <si>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</si>
  <si>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</si>
  <si>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</si>
  <si>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</si>
  <si>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</si>
  <si>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</si>
  <si>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</si>
  <si>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</si>
  <si>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</si>
  <si>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</si>
  <si>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</si>
  <si>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</si>
  <si>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</si>
  <si>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</si>
  <si>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</si>
  <si>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</si>
  <si>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</si>
  <si>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</si>
  <si>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</si>
  <si>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</si>
  <si>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</si>
  <si>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</si>
  <si>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</si>
  <si>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</si>
  <si>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</si>
  <si>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</si>
  <si>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</si>
  <si>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</si>
  <si>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</si>
  <si>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</si>
  <si>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</si>
  <si>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</si>
  <si>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</si>
  <si>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</si>
  <si>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</si>
  <si>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</si>
  <si>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</si>
  <si>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</si>
  <si>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</si>
  <si>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</si>
  <si>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</si>
  <si>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</si>
  <si>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</si>
  <si>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</si>
  <si>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</si>
  <si>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</si>
  <si>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</si>
  <si>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</si>
  <si>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</si>
  <si>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</si>
  <si>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</si>
  <si>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</si>
  <si>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</si>
  <si>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</si>
  <si>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</si>
  <si>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</si>
  <si>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</si>
  <si>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</si>
  <si>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</si>
  <si>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</si>
  <si>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</si>
  <si>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</si>
  <si>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</si>
  <si>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</si>
  <si>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</si>
  <si>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</si>
  <si>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</si>
  <si>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</si>
  <si>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</si>
  <si>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</si>
  <si>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</si>
  <si>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</si>
  <si>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</si>
  <si>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</si>
  <si>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</si>
  <si>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</si>
  <si>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</si>
  <si>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</si>
  <si>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</si>
  <si>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</si>
  <si>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</si>
  <si>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</si>
  <si>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</si>
  <si>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</si>
  <si>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</si>
  <si>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</si>
  <si>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</si>
  <si>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</si>
  <si>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</si>
  <si>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</si>
  <si>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</si>
  <si>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</si>
  <si>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</si>
  <si>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</si>
  <si>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</si>
  <si>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</si>
  <si>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</si>
  <si>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</si>
  <si>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</si>
  <si>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</si>
  <si>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</si>
  <si>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</si>
  <si>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</si>
  <si>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</si>
  <si>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</si>
  <si>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</si>
  <si>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</si>
  <si>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</si>
  <si>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</si>
  <si>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</si>
  <si>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</si>
  <si>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</si>
  <si>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</si>
  <si>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</si>
  <si>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</si>
  <si>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</si>
  <si>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</si>
  <si>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</si>
  <si>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</si>
  <si>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</si>
  <si>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</si>
  <si>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</si>
  <si>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</si>
  <si>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</si>
  <si>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</si>
  <si>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</si>
  <si>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</si>
  <si>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</si>
  <si>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</si>
  <si>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</si>
  <si>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</si>
  <si>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</si>
  <si>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</si>
  <si>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</si>
  <si>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</si>
  <si>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</si>
  <si>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</si>
  <si>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</si>
  <si>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</si>
  <si>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</si>
  <si>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</si>
  <si>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</si>
  <si>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</si>
  <si>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</si>
  <si>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</si>
  <si>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</si>
  <si>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</si>
  <si>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</si>
  <si>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</si>
  <si>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</si>
  <si>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</si>
  <si>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</si>
  <si>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</si>
  <si>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</si>
  <si>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</si>
  <si>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</si>
  <si>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</si>
  <si>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</si>
  <si>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</si>
  <si>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</si>
  <si>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</si>
  <si>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</si>
  <si>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</si>
  <si>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</si>
  <si>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</si>
  <si>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</si>
  <si>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</si>
  <si>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</si>
  <si>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</si>
  <si>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</si>
  <si>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</si>
  <si>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</si>
  <si>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</si>
  <si>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</si>
  <si>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</si>
  <si>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</si>
  <si>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</si>
  <si>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</si>
  <si>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</si>
  <si>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</si>
  <si>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</si>
  <si>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</si>
  <si>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</si>
  <si>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</si>
  <si>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</si>
  <si>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</si>
  <si>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</si>
  <si>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</si>
  <si>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</si>
  <si>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</si>
  <si>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</si>
  <si>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</si>
  <si>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</si>
  <si>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</si>
  <si>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</si>
  <si>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</si>
  <si>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</si>
  <si>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</si>
  <si>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</si>
  <si>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</si>
  <si>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</si>
  <si>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</si>
  <si>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</si>
  <si>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</si>
  <si>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</si>
  <si>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</si>
  <si>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</si>
  <si>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</si>
  <si>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</si>
  <si>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</si>
  <si>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</si>
  <si>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</si>
  <si>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</si>
  <si>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</si>
  <si>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</si>
  <si>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</si>
  <si>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</si>
  <si>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</si>
  <si>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</si>
  <si>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</si>
  <si>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</si>
  <si>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</si>
  <si>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</si>
  <si>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</si>
  <si>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</si>
  <si>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</si>
  <si>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</si>
  <si>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</si>
  <si>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</si>
  <si>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</si>
  <si>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</si>
  <si>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</si>
  <si>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</si>
  <si>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</si>
  <si>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</si>
  <si>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</si>
  <si>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</si>
  <si>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</si>
  <si>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</si>
  <si>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</si>
  <si>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</si>
  <si>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</si>
  <si>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</si>
  <si>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</si>
  <si>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</si>
  <si>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</si>
  <si>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</si>
  <si>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</si>
  <si>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</si>
  <si>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</si>
  <si>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</si>
  <si>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</si>
  <si>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</si>
  <si>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</si>
  <si>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</si>
  <si>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</si>
  <si>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</si>
  <si>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</si>
  <si>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</si>
  <si>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</si>
  <si>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</si>
  <si>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</si>
  <si>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</si>
  <si>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</si>
  <si>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</si>
  <si>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</si>
  <si>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</si>
  <si>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</si>
  <si>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</si>
  <si>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</si>
  <si>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</si>
  <si>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</si>
  <si>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</si>
  <si>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</si>
  <si>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</si>
  <si>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</si>
  <si>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</si>
  <si>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</si>
  <si>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</si>
  <si>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</si>
  <si>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</si>
  <si>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</si>
  <si>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</si>
  <si>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</si>
  <si>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</si>
  <si>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</si>
  <si>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</si>
  <si>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</si>
  <si>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</si>
  <si>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</si>
  <si>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</si>
  <si>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</si>
  <si>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</si>
  <si>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</si>
  <si>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</si>
  <si>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</si>
  <si>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</si>
  <si>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</si>
  <si>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</si>
  <si>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</si>
  <si>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</si>
  <si>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</si>
  <si>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</si>
  <si>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</si>
  <si>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</si>
  <si>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</si>
  <si>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</si>
  <si>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</si>
  <si>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</si>
  <si>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</si>
  <si>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</si>
  <si>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</si>
  <si>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</si>
  <si>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</si>
  <si>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</si>
  <si>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</si>
  <si>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</si>
  <si>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</si>
  <si>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</si>
  <si>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</si>
  <si>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</si>
  <si>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</si>
  <si>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</si>
  <si>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</si>
  <si>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</si>
  <si>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</si>
  <si>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</si>
  <si>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</si>
  <si>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</si>
  <si>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</si>
  <si>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</si>
  <si>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</si>
  <si>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</si>
  <si>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</si>
  <si>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</si>
  <si>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</si>
  <si>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</si>
  <si>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</si>
  <si>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</si>
  <si>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</si>
  <si>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</si>
  <si>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</si>
  <si>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</si>
  <si>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</si>
  <si>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</si>
  <si>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</si>
  <si>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</si>
  <si>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</si>
  <si>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</si>
  <si>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</si>
  <si>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</si>
  <si>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</si>
  <si>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</si>
  <si>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</si>
  <si>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</si>
  <si>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</si>
  <si>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</si>
  <si>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</si>
  <si>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</si>
  <si>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</si>
  <si>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</si>
  <si>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</si>
  <si>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</si>
  <si>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</si>
  <si>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</si>
  <si>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</si>
  <si>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</si>
  <si>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</si>
  <si>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</si>
  <si>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</si>
  <si>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</si>
  <si>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</si>
  <si>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</si>
  <si>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</si>
  <si>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</si>
  <si>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</si>
  <si>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</si>
  <si>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</si>
  <si>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</si>
  <si>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</si>
  <si>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</si>
  <si>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</si>
  <si>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</si>
  <si>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</si>
  <si>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</si>
  <si>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</si>
  <si>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</si>
  <si>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</si>
  <si>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</si>
  <si>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</si>
  <si>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</si>
  <si>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</si>
  <si>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</si>
  <si>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</si>
  <si>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</si>
  <si>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</si>
  <si>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</si>
  <si>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</si>
  <si>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</si>
  <si>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</si>
  <si>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</si>
  <si>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</si>
  <si>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</si>
  <si>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</si>
  <si>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</si>
  <si>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</si>
  <si>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</si>
  <si>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</si>
  <si>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</si>
  <si>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</si>
  <si>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</si>
  <si>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</si>
  <si>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</si>
  <si>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</si>
  <si>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</si>
  <si>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</si>
  <si>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</si>
  <si>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</si>
  <si>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</si>
  <si>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</si>
  <si>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</si>
  <si>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</si>
  <si>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</si>
  <si>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</si>
  <si>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</si>
  <si>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</si>
  <si>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</si>
  <si>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</si>
  <si>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</si>
  <si>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</si>
  <si>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</si>
  <si>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</si>
  <si>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</si>
  <si>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</si>
  <si>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</si>
  <si>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</si>
  <si>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</si>
  <si>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</si>
  <si>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</si>
  <si>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</si>
  <si>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</si>
  <si>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</si>
  <si>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</si>
  <si>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</si>
  <si>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</si>
  <si>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</si>
  <si>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</si>
  <si>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</si>
  <si>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</si>
  <si>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</si>
  <si>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</si>
  <si>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</si>
  <si>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</si>
  <si>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</si>
  <si>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</si>
  <si>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</si>
  <si>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</si>
  <si>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</si>
  <si>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</si>
  <si>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</si>
  <si>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</si>
  <si>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</si>
  <si>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</si>
  <si>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</si>
  <si>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</si>
  <si>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</si>
  <si>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</si>
  <si>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</si>
  <si>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</si>
  <si>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</si>
  <si>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</si>
  <si>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</si>
  <si>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</si>
  <si>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</si>
  <si>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</si>
  <si>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</si>
  <si>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</si>
  <si>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</si>
  <si>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</si>
  <si>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</si>
  <si>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</si>
  <si>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</si>
  <si>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</si>
  <si>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</si>
  <si>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</si>
  <si>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</si>
  <si>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</si>
  <si>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</si>
  <si>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</si>
  <si>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</si>
  <si>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</si>
  <si>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</si>
  <si>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</si>
  <si>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</si>
  <si>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</si>
  <si>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</si>
  <si>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</si>
  <si>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</si>
  <si>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</si>
  <si>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</si>
  <si>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</si>
  <si>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</si>
  <si>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</si>
  <si>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</si>
  <si>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</si>
  <si>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</si>
  <si>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</si>
  <si>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</si>
  <si>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</si>
  <si>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</si>
  <si>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</si>
  <si>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</si>
  <si>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</si>
  <si>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</si>
  <si>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</si>
  <si>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</si>
  <si>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</si>
  <si>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</si>
  <si>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</si>
  <si>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</si>
  <si>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</si>
  <si>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</si>
  <si>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</si>
  <si>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</si>
  <si>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</si>
  <si>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</si>
  <si>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</si>
  <si>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</si>
  <si>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</si>
  <si>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</si>
  <si>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</si>
  <si>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</si>
  <si>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</si>
  <si>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</si>
  <si>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</si>
  <si>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</si>
  <si>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</si>
  <si>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</si>
  <si>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</si>
  <si>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</si>
  <si>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</si>
  <si>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</si>
  <si>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</si>
  <si>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</si>
  <si>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</si>
  <si>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</si>
  <si>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</si>
  <si>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</si>
  <si>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</si>
  <si>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</si>
  <si>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</si>
  <si>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</si>
  <si>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</si>
  <si>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</si>
  <si>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</si>
  <si>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</si>
  <si>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</si>
  <si>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</si>
  <si>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</si>
  <si>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</si>
  <si>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</si>
  <si>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</si>
  <si>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</si>
  <si>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</si>
  <si>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</si>
  <si>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</si>
  <si>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</si>
  <si>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</si>
  <si>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</si>
  <si>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</si>
  <si>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</si>
  <si>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</si>
  <si>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</si>
  <si>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</si>
  <si>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</si>
  <si>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</si>
  <si>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</si>
  <si>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</si>
  <si>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</si>
  <si>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</si>
  <si>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</si>
  <si>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</si>
  <si>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</si>
  <si>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</si>
  <si>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</si>
  <si>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</si>
  <si>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</si>
  <si>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</si>
  <si>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</si>
  <si>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</si>
  <si>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</si>
  <si>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</si>
  <si>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</si>
  <si>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</si>
  <si>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</si>
  <si>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</si>
  <si>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</si>
  <si>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</si>
  <si>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</si>
  <si>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</si>
  <si>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</si>
  <si>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</si>
  <si>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</si>
  <si>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</si>
  <si>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</si>
  <si>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</si>
  <si>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</si>
  <si>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</si>
  <si>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</si>
  <si>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</si>
  <si>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</si>
  <si>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</si>
  <si>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</si>
  <si>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</si>
  <si>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</si>
  <si>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</si>
  <si>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</si>
  <si>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</si>
  <si>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</si>
  <si>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</si>
  <si>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</si>
  <si>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</si>
  <si>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</si>
  <si>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</si>
  <si>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</si>
  <si>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</si>
  <si>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</si>
  <si>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</si>
  <si>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</si>
  <si>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</si>
  <si>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</si>
  <si>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</si>
  <si>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</si>
  <si>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</si>
  <si>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</si>
  <si>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</si>
  <si>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</si>
  <si>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</si>
  <si>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</si>
  <si>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</si>
  <si>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</si>
  <si>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</si>
  <si>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</si>
  <si>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</si>
  <si>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</si>
  <si>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</si>
  <si>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</si>
  <si>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</si>
  <si>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</si>
  <si>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</si>
  <si>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</si>
  <si>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</si>
  <si>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</si>
  <si>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</si>
  <si>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</si>
  <si>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</si>
  <si>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</si>
  <si>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</si>
  <si>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</si>
  <si>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</si>
  <si>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</si>
  <si>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</si>
  <si>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</si>
  <si>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</si>
  <si>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</si>
  <si>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</si>
  <si>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</si>
  <si>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</si>
  <si>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</si>
  <si>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</si>
  <si>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</si>
  <si>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</si>
  <si>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</si>
  <si>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</si>
  <si>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</si>
  <si>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</si>
  <si>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</si>
  <si>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</si>
  <si>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</si>
  <si>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</si>
  <si>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</si>
  <si>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</si>
  <si>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</si>
  <si>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</si>
  <si>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</si>
  <si>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</si>
  <si>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</si>
  <si>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</si>
  <si>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</si>
  <si>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</si>
  <si>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</si>
  <si>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</si>
  <si>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</si>
  <si>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</si>
  <si>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</si>
  <si>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</si>
  <si>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</si>
  <si>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</si>
  <si>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</si>
  <si>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</si>
  <si>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</si>
  <si>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</si>
  <si>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</si>
  <si>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</si>
  <si>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</si>
  <si>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</si>
  <si>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</si>
  <si>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</si>
  <si>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</si>
  <si>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</si>
  <si>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</si>
  <si>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</si>
  <si>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</si>
  <si>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</si>
  <si>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</si>
  <si>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</si>
  <si>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</si>
  <si>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</si>
  <si>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</si>
  <si>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</si>
  <si>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</si>
  <si>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</si>
  <si>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</si>
  <si>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</si>
  <si>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</si>
  <si>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</si>
  <si>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</si>
  <si>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</si>
  <si>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</si>
  <si>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</si>
  <si>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</si>
  <si>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</si>
  <si>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</si>
  <si>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</si>
  <si>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</si>
  <si>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</si>
  <si>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</si>
  <si>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</si>
  <si>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</si>
  <si>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</si>
  <si>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</si>
  <si>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</si>
  <si>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</si>
  <si>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</si>
  <si>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</si>
  <si>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</si>
  <si>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</si>
  <si>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</si>
  <si>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</si>
  <si>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</si>
  <si>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</si>
  <si>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</si>
  <si>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</si>
  <si>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</si>
  <si>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</si>
  <si>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</si>
  <si>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</si>
  <si>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</si>
  <si>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</si>
  <si>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</si>
  <si>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</si>
  <si>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</si>
  <si>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</si>
  <si>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</si>
  <si>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</si>
  <si>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</si>
  <si>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</si>
  <si>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</si>
  <si>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</si>
  <si>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</si>
  <si>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</si>
  <si>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</si>
  <si>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</si>
  <si>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</si>
  <si>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</si>
  <si>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</si>
  <si>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</si>
  <si>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</si>
  <si>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</si>
  <si>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</si>
  <si>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</si>
  <si>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</si>
  <si>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</si>
  <si>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</si>
  <si>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</si>
  <si>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</si>
  <si>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</si>
  <si>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</si>
  <si>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</si>
  <si>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</si>
  <si>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</si>
  <si>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</si>
  <si>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</si>
  <si>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</si>
  <si>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</si>
  <si>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</si>
  <si>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</si>
  <si>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</si>
  <si>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</si>
  <si>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</si>
  <si>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</si>
  <si>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</si>
  <si>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</si>
  <si>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</si>
  <si>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</si>
  <si>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</si>
  <si>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</si>
  <si>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</si>
  <si>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</si>
  <si>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</si>
  <si>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</si>
  <si>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</si>
  <si>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</si>
  <si>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</si>
  <si>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</si>
  <si>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</si>
  <si>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</si>
  <si>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</si>
  <si>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</si>
  <si>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</si>
  <si>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</si>
  <si>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</si>
  <si>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</si>
  <si>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</si>
  <si>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</si>
  <si>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</si>
  <si>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</si>
  <si>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</si>
  <si>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</si>
  <si>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</si>
  <si>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</si>
  <si>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</si>
  <si>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</si>
  <si>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</si>
  <si>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</si>
  <si>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</si>
  <si>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</si>
  <si>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</si>
  <si>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</si>
  <si>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</si>
  <si>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</si>
  <si>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</si>
  <si>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</si>
  <si>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</si>
  <si>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</si>
  <si>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</si>
  <si>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</si>
  <si>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</si>
  <si>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</si>
  <si>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</si>
  <si>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</si>
  <si>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</si>
  <si>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</si>
  <si>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</si>
  <si>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</si>
  <si>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</si>
  <si>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</si>
  <si>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</si>
  <si>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</si>
  <si>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</si>
  <si>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</si>
  <si>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</si>
  <si>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</si>
  <si>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</si>
  <si>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</si>
  <si>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</si>
  <si>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</si>
  <si>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</si>
  <si>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</si>
  <si>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</si>
  <si>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</si>
  <si>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</si>
  <si>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</si>
  <si>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</si>
  <si>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</si>
  <si>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</si>
  <si>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</si>
  <si>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</si>
  <si>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</si>
  <si>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</si>
  <si>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</si>
  <si>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</si>
  <si>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</si>
  <si>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</si>
  <si>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</si>
  <si>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</si>
  <si>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</si>
  <si>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</si>
  <si>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</si>
  <si>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</si>
  <si>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</si>
  <si>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</si>
  <si>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</si>
  <si>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</si>
  <si>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</si>
  <si>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</si>
  <si>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</si>
  <si>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</si>
  <si>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</si>
  <si>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</si>
  <si>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</si>
  <si>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</si>
  <si>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</si>
  <si>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</si>
  <si>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</si>
  <si>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</si>
  <si>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</si>
  <si>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</si>
  <si>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</si>
  <si>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</si>
  <si>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</si>
  <si>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</si>
  <si>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</si>
  <si>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</si>
  <si>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</si>
  <si>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</si>
  <si>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</si>
  <si>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</si>
  <si>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</si>
  <si>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</si>
  <si>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</si>
  <si>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</si>
  <si>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</si>
  <si>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</si>
  <si>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</si>
  <si>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</si>
  <si>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</si>
  <si>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</si>
  <si>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</si>
  <si>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</si>
  <si>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</si>
  <si>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</si>
  <si>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</si>
  <si>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</si>
  <si>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</si>
  <si>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</si>
  <si>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</si>
  <si>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</si>
  <si>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</si>
  <si>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</si>
  <si>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</si>
  <si>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</si>
  <si>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</si>
  <si>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</si>
  <si>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</si>
  <si>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</si>
  <si>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</si>
  <si>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</si>
  <si>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</si>
  <si>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</si>
  <si>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</si>
  <si>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</si>
  <si>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</si>
  <si>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</si>
  <si>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</si>
  <si>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</si>
  <si>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</si>
  <si>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</si>
  <si>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</si>
  <si>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</si>
  <si>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</si>
  <si>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</si>
  <si>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</si>
  <si>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</si>
  <si>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</si>
  <si>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</si>
  <si>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</si>
  <si>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</si>
  <si>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</si>
  <si>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</si>
  <si>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</si>
  <si>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</si>
  <si>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</si>
  <si>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</si>
  <si>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</si>
  <si>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</si>
  <si>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</si>
  <si>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</si>
  <si>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</si>
  <si>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</si>
  <si>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</si>
  <si>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</si>
  <si>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</si>
  <si>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</si>
  <si>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</si>
  <si>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</si>
  <si>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</si>
  <si>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</si>
  <si>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</si>
  <si>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</si>
  <si>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</si>
  <si>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</si>
  <si>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</si>
  <si>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</si>
  <si>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</si>
  <si>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</si>
  <si>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</si>
  <si>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</si>
  <si>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</si>
  <si>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</si>
  <si>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</si>
  <si>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</si>
  <si>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</si>
  <si>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</si>
  <si>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</si>
  <si>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</si>
  <si>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</si>
  <si>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</si>
  <si>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</si>
  <si>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</si>
  <si>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</si>
  <si>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</si>
  <si>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</si>
  <si>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</si>
  <si>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</si>
  <si>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</si>
  <si>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</si>
  <si>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</si>
  <si>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</si>
  <si>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</si>
  <si>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</si>
  <si>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</si>
  <si>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</si>
  <si>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</si>
  <si>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</si>
  <si>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</si>
  <si>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</si>
  <si>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</si>
  <si>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</si>
  <si>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</si>
  <si>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</si>
  <si>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</si>
  <si>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</si>
  <si>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</si>
  <si>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</si>
  <si>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</si>
  <si>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</si>
  <si>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</si>
  <si>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</si>
  <si>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</si>
  <si>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</si>
  <si>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</si>
  <si>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</si>
  <si>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</si>
  <si>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</si>
  <si>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</si>
  <si>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</si>
  <si>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</si>
  <si>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</si>
  <si>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</si>
  <si>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</si>
  <si>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</si>
  <si>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</si>
  <si>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</si>
  <si>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</si>
  <si>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</si>
  <si>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</si>
  <si>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</si>
  <si>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</si>
  <si>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</si>
  <si>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</si>
  <si>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</si>
  <si>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</si>
  <si>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</si>
  <si>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</si>
  <si>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</si>
  <si>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</si>
  <si>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</si>
  <si>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</si>
  <si>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</si>
  <si>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</si>
  <si>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</si>
  <si>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</si>
  <si>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</si>
  <si>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</si>
  <si>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</si>
  <si>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</si>
  <si>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</si>
  <si>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</si>
  <si>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</si>
  <si>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</si>
  <si>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</si>
  <si>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</si>
  <si>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</si>
  <si>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</si>
  <si>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</si>
  <si>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</si>
  <si>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</si>
  <si>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</si>
  <si>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</si>
  <si>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</si>
  <si>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</si>
  <si>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</si>
  <si>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</si>
  <si>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</si>
  <si>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</si>
  <si>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</si>
  <si>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</si>
  <si>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</si>
  <si>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</si>
  <si>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</si>
  <si>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</si>
  <si>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</si>
  <si>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</si>
  <si>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</si>
  <si>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</si>
  <si>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</si>
  <si>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</si>
  <si>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</si>
  <si>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</si>
  <si>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</si>
  <si>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</si>
  <si>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</si>
  <si>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</si>
  <si>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</si>
  <si>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</si>
  <si>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</si>
  <si>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</si>
  <si>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</si>
  <si>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</si>
  <si>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</si>
  <si>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</si>
  <si>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</si>
  <si>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</si>
  <si>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</si>
  <si>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</si>
  <si>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</si>
  <si>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</si>
  <si>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</si>
  <si>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</si>
  <si>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</si>
  <si>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</si>
  <si>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</si>
  <si>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</si>
  <si>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</si>
  <si>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</si>
  <si>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</si>
  <si>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</si>
  <si>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</si>
  <si>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</si>
  <si>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</si>
  <si>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</si>
  <si>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</si>
  <si>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</si>
  <si>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</si>
  <si>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</si>
  <si>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</si>
  <si>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</si>
  <si>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</si>
  <si>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</si>
  <si>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</si>
  <si>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</si>
  <si>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</si>
  <si>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</si>
  <si>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</si>
  <si>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</si>
  <si>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</si>
  <si>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</si>
  <si>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</si>
  <si>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</si>
  <si>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</si>
  <si>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</si>
  <si>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</si>
  <si>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</si>
  <si>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</si>
  <si>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</si>
  <si>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</si>
  <si>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</si>
  <si>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</si>
  <si>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</si>
  <si>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</si>
  <si>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</si>
  <si>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</si>
  <si>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</si>
  <si>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</si>
  <si>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</si>
  <si>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</si>
  <si>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</si>
  <si>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</si>
  <si>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</si>
  <si>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</si>
  <si>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</si>
  <si>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</si>
  <si>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</si>
  <si>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</si>
  <si>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</si>
  <si>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</si>
  <si>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</si>
  <si>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</si>
  <si>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</si>
  <si>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</si>
  <si>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</si>
  <si>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</si>
  <si>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</si>
  <si>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</si>
  <si>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</si>
  <si>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</si>
  <si>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</si>
  <si>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</si>
  <si>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</si>
  <si>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</si>
  <si>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</si>
  <si>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</si>
  <si>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</si>
  <si>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</si>
  <si>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</si>
  <si>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</si>
  <si>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</si>
  <si>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</si>
  <si>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</si>
  <si>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</si>
  <si>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</si>
  <si>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</si>
  <si>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</si>
  <si>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</si>
  <si>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</si>
  <si>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</si>
  <si>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</si>
  <si>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</si>
  <si>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</si>
  <si>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</si>
  <si>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</si>
  <si>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</si>
  <si>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</si>
  <si>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</si>
  <si>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</si>
  <si>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</si>
  <si>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</si>
  <si>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</si>
  <si>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</si>
  <si>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</si>
  <si>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</si>
  <si>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</si>
  <si>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</si>
  <si>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</si>
  <si>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</si>
  <si>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</si>
  <si>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</si>
  <si>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</si>
  <si>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</si>
  <si>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</si>
  <si>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</si>
  <si>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</si>
  <si>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</si>
  <si>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</si>
  <si>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</si>
  <si>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</si>
  <si>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</si>
  <si>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</si>
  <si>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</si>
  <si>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</si>
  <si>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</si>
  <si>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</si>
  <si>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</si>
  <si>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</si>
  <si>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</si>
  <si>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</si>
  <si>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</si>
  <si>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</si>
  <si>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</si>
  <si>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</si>
  <si>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</si>
  <si>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</si>
  <si>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</si>
  <si>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</si>
  <si>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</si>
  <si>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</si>
  <si>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</si>
  <si>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</si>
  <si>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</si>
  <si>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</si>
  <si>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</si>
  <si>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</si>
  <si>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</si>
  <si>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</si>
  <si>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</si>
  <si>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</si>
  <si>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</si>
  <si>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</si>
  <si>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</si>
  <si>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</si>
  <si>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</si>
  <si>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</si>
  <si>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</si>
  <si>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</si>
  <si>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</si>
  <si>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</si>
  <si>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</si>
  <si>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</si>
  <si>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</si>
  <si>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</si>
  <si>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</si>
  <si>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</si>
  <si>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</si>
  <si>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</si>
  <si>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</si>
  <si>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</si>
  <si>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</si>
  <si>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</si>
  <si>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</si>
  <si>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</si>
  <si>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</si>
  <si>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</si>
  <si>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</si>
  <si>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</si>
  <si>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</si>
  <si>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</si>
  <si>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</si>
  <si>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</si>
  <si>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</si>
  <si>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</si>
  <si>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</si>
  <si>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</si>
  <si>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</si>
  <si>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</si>
  <si>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</si>
  <si>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</si>
  <si>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</si>
  <si>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</si>
  <si>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</si>
  <si>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</si>
  <si>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</si>
  <si>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</si>
  <si>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</si>
  <si>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</si>
  <si>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</si>
  <si>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</si>
  <si>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</si>
  <si>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</si>
  <si>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</si>
  <si>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</si>
  <si>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</si>
  <si>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</si>
  <si>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</si>
  <si>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</si>
  <si>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</si>
  <si>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</si>
  <si>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</si>
  <si>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</si>
  <si>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</si>
  <si>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</si>
  <si>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</si>
  <si>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</si>
  <si>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</si>
  <si>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</si>
  <si>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</si>
  <si>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</si>
  <si>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</si>
  <si>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</si>
  <si>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</si>
  <si>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</si>
  <si>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</si>
  <si>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</si>
  <si>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</si>
  <si>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</si>
  <si>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</si>
  <si>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</si>
  <si>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</si>
  <si>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</si>
  <si>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</si>
  <si>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</si>
  <si>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</si>
  <si>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</si>
  <si>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</si>
  <si>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</si>
  <si>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</si>
  <si>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</si>
  <si>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</si>
  <si>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</si>
  <si>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</si>
  <si>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</si>
  <si>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</si>
  <si>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</si>
  <si>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</si>
  <si>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</si>
  <si>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</si>
  <si>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</si>
  <si>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</si>
  <si>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</si>
  <si>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</si>
  <si>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</si>
  <si>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</si>
  <si>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</si>
  <si>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</si>
  <si>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</si>
  <si>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</si>
  <si>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</si>
  <si>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</si>
  <si>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</si>
  <si>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</si>
  <si>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</si>
  <si>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</si>
  <si>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</si>
  <si>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</si>
  <si>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</si>
  <si>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</si>
  <si>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</si>
  <si>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</si>
  <si>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</si>
  <si>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</si>
  <si>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</si>
  <si>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</si>
  <si>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</si>
  <si>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</si>
  <si>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</si>
  <si>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</si>
  <si>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</si>
  <si>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</si>
  <si>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</si>
  <si>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</si>
  <si>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</si>
  <si>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</si>
  <si>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</si>
  <si>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</si>
  <si>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</si>
  <si>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</si>
  <si>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</si>
  <si>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</si>
  <si>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</si>
  <si>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</si>
  <si>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</si>
  <si>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</si>
  <si>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</si>
  <si>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</si>
  <si>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</si>
  <si>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</si>
  <si>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</si>
  <si>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</si>
  <si>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</si>
  <si>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</si>
  <si>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</si>
  <si>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</si>
  <si>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</si>
  <si>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</si>
  <si>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</si>
  <si>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</si>
  <si>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</si>
  <si>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</si>
  <si>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</si>
  <si>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</si>
  <si>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</si>
  <si>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</si>
  <si>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</si>
  <si>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</si>
  <si>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</si>
  <si>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</si>
  <si>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</si>
  <si>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</si>
  <si>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</si>
  <si>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</si>
  <si>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</si>
  <si>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</si>
  <si>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</si>
  <si>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</si>
  <si>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</si>
  <si>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</si>
  <si>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</si>
  <si>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</si>
  <si>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</si>
  <si>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</si>
  <si>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</si>
  <si>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</si>
  <si>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</si>
  <si>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</si>
  <si>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</si>
  <si>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</si>
  <si>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</si>
  <si>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</si>
  <si>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</si>
  <si>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</si>
  <si>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</si>
  <si>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</si>
  <si>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</si>
  <si>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</si>
  <si>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</si>
  <si>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</si>
  <si>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</si>
  <si>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</si>
  <si>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</si>
  <si>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</si>
  <si>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</si>
  <si>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</si>
  <si>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</si>
  <si>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</si>
  <si>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</si>
  <si>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</si>
  <si>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</si>
  <si>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</si>
  <si>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</si>
  <si>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</si>
  <si>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</si>
  <si>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</si>
  <si>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</si>
  <si>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</si>
  <si>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</si>
  <si>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</si>
  <si>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</si>
  <si>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</si>
  <si>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</si>
  <si>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</si>
  <si>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</si>
  <si>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</si>
  <si>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</si>
  <si>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</si>
  <si>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</si>
  <si>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</si>
  <si>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</si>
  <si>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</si>
  <si>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</si>
  <si>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</si>
  <si>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</si>
  <si>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</si>
  <si>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</si>
  <si>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</si>
  <si>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</si>
  <si>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</si>
  <si>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</si>
  <si>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</si>
  <si>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</si>
  <si>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</si>
  <si>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</si>
  <si>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</si>
  <si>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</si>
  <si>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</si>
  <si>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</si>
  <si>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</si>
  <si>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</si>
  <si>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</si>
  <si>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</si>
  <si>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</si>
  <si>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</si>
  <si>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</si>
  <si>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</si>
  <si>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</si>
  <si>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</si>
  <si>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</si>
  <si>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</si>
  <si>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</si>
  <si>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</si>
  <si>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</si>
  <si>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</si>
  <si>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</si>
  <si>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</si>
  <si>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</si>
  <si>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</si>
  <si>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</si>
  <si>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</si>
  <si>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</si>
  <si>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</si>
  <si>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</si>
  <si>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</si>
  <si>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</si>
  <si>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</si>
  <si>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</si>
  <si>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</si>
  <si>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</si>
  <si>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</si>
  <si>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</si>
  <si>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</si>
  <si>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</si>
  <si>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</si>
  <si>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</si>
  <si>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</si>
  <si>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</si>
  <si>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</si>
  <si>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</si>
  <si>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</si>
  <si>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</si>
  <si>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</si>
  <si>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</si>
  <si>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</si>
  <si>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</si>
  <si>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</si>
  <si>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</si>
  <si>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</si>
  <si>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</si>
  <si>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</si>
  <si>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</si>
  <si>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</si>
  <si>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</si>
  <si>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</si>
  <si>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</si>
  <si>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</si>
  <si>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</si>
  <si>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</si>
  <si>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</si>
  <si>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</si>
  <si>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</si>
  <si>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</si>
  <si>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</si>
  <si>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</si>
  <si>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</si>
  <si>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</si>
  <si>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</si>
  <si>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</si>
  <si>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</si>
  <si>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</si>
  <si>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</si>
  <si>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</si>
  <si>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</si>
  <si>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</si>
  <si>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</si>
  <si>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</si>
  <si>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</si>
  <si>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</si>
  <si>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</si>
  <si>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</si>
  <si>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</si>
  <si>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</si>
  <si>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</si>
  <si>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</si>
  <si>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</si>
  <si>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</si>
  <si>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</si>
  <si>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</si>
  <si>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</si>
  <si>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</si>
  <si>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</si>
  <si>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</si>
  <si>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</si>
  <si>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</si>
  <si>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</si>
  <si>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</si>
  <si>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</si>
  <si>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</si>
  <si>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</si>
  <si>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</si>
  <si>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</si>
  <si>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</si>
  <si>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</si>
  <si>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</si>
  <si>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</si>
  <si>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</si>
  <si>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</si>
  <si>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</si>
  <si>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</si>
  <si>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</si>
  <si>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</si>
  <si>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</si>
  <si>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</si>
  <si>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</si>
  <si>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</si>
  <si>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</si>
  <si>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</si>
  <si>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</si>
  <si>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</si>
  <si>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</si>
  <si>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</si>
  <si>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</si>
  <si>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</si>
  <si>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</si>
  <si>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</si>
  <si>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</si>
  <si>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</si>
  <si>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</si>
  <si>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</si>
  <si>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</si>
  <si>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</si>
  <si>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</si>
  <si>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</si>
  <si>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</si>
  <si>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</si>
  <si>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</si>
  <si>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</si>
  <si>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</si>
  <si>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</si>
  <si>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</si>
  <si>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</si>
  <si>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</si>
  <si>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</si>
  <si>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</si>
  <si>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</si>
  <si>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</si>
  <si>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</si>
  <si>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</si>
  <si>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</si>
  <si>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</si>
  <si>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</si>
  <si>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</si>
  <si>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</si>
  <si>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</si>
  <si>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</si>
  <si>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</si>
  <si>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</si>
  <si>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</si>
  <si>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</si>
  <si>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</si>
  <si>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</si>
  <si>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</si>
  <si>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</si>
  <si>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</si>
  <si>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</si>
  <si>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</si>
  <si>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</si>
  <si>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</si>
  <si>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</si>
  <si>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</si>
  <si>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</si>
  <si>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</si>
  <si>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</si>
  <si>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</si>
  <si>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</si>
  <si>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</si>
  <si>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</si>
  <si>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</si>
  <si>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</si>
  <si>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</si>
  <si>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</si>
  <si>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</si>
  <si>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</si>
  <si>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</si>
  <si>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</si>
  <si>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</si>
  <si>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</si>
  <si>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</si>
  <si>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</si>
  <si>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</si>
  <si>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</si>
  <si>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</si>
  <si>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</si>
  <si>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</si>
  <si>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</si>
  <si>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</si>
  <si>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</si>
  <si>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</si>
  <si>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</si>
  <si>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</si>
  <si>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</si>
  <si>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</si>
  <si>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</si>
  <si>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</si>
  <si>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</si>
  <si>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</si>
  <si>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</si>
  <si>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</si>
  <si>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</si>
  <si>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</si>
  <si>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</si>
  <si>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</si>
  <si>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</si>
  <si>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</si>
  <si>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</si>
  <si>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</si>
  <si>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</si>
  <si>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</si>
  <si>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</si>
  <si>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</si>
  <si>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</si>
  <si>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</si>
  <si>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</si>
  <si>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</si>
  <si>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</si>
  <si>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</si>
  <si>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</si>
  <si>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</si>
  <si>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</si>
  <si>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</si>
  <si>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</si>
  <si>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</si>
  <si>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</si>
  <si>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</si>
  <si>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</si>
  <si>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</si>
  <si>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</si>
  <si>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</si>
  <si>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</si>
  <si>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</si>
  <si>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</si>
  <si>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</si>
  <si>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</si>
  <si>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</si>
  <si>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</si>
  <si>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</si>
  <si>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</si>
  <si>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</si>
  <si>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</si>
  <si>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</si>
  <si>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</si>
  <si>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</si>
  <si>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</si>
  <si>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</si>
  <si>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</si>
  <si>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</si>
  <si>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</si>
  <si>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</si>
  <si>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</si>
  <si>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</si>
  <si>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</si>
  <si>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</si>
  <si>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</si>
  <si>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</si>
  <si>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</si>
  <si>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</si>
  <si>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</si>
  <si>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</si>
  <si>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</si>
  <si>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</si>
  <si>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</si>
  <si>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</si>
  <si>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</si>
  <si>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</si>
  <si>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</si>
  <si>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</si>
  <si>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</si>
  <si>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</si>
  <si>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</si>
  <si>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</si>
  <si>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</si>
  <si>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</si>
  <si>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</si>
  <si>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</si>
  <si>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</si>
  <si>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</si>
  <si>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</si>
  <si>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</si>
  <si>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</si>
  <si>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</si>
  <si>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</si>
  <si>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</si>
  <si>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</si>
  <si>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</si>
  <si>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</si>
  <si>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</si>
  <si>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</si>
  <si>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</si>
  <si>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</si>
  <si>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</si>
  <si>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</si>
  <si>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</si>
  <si>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</si>
  <si>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</si>
  <si>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</si>
  <si>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</si>
  <si>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</si>
  <si>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</si>
  <si>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</si>
  <si>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</si>
  <si>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</si>
  <si>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</si>
  <si>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</si>
  <si>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</si>
  <si>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</si>
  <si>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</si>
  <si>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</si>
  <si>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</si>
  <si>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</si>
  <si>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</si>
  <si>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</si>
  <si>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</si>
  <si>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</si>
  <si>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</si>
  <si>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</si>
  <si>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</si>
  <si>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</si>
  <si>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</si>
  <si>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</si>
  <si>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</si>
  <si>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</si>
  <si>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</si>
  <si>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</si>
  <si>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</si>
  <si>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</si>
  <si>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</si>
  <si>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</si>
  <si>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</si>
  <si>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</si>
  <si>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</si>
  <si>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</si>
  <si>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</si>
  <si>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</si>
  <si>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</si>
  <si>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</si>
  <si>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</si>
  <si>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</si>
  <si>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</si>
  <si>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</si>
  <si>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</si>
  <si>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</si>
  <si>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</si>
  <si>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</si>
  <si>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</si>
  <si>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</si>
  <si>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</si>
  <si>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</si>
  <si>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</si>
  <si>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</si>
  <si>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</si>
  <si>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</si>
  <si>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</si>
  <si>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</si>
  <si>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</si>
  <si>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</si>
  <si>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</si>
  <si>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</si>
  <si>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</si>
  <si>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</si>
  <si>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</si>
  <si>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</si>
  <si>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</si>
  <si>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</si>
  <si>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</si>
  <si>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</si>
  <si>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</si>
  <si>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</si>
  <si>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</si>
  <si>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</si>
  <si>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</si>
  <si>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</si>
  <si>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</si>
  <si>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</si>
  <si>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</si>
  <si>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</si>
  <si>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</si>
  <si>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</si>
  <si>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</si>
  <si>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</si>
  <si>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</si>
  <si>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</si>
  <si>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</si>
  <si>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</si>
  <si>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</si>
  <si>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</si>
  <si>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</si>
  <si>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</si>
  <si>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</si>
  <si>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</si>
  <si>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</si>
  <si>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</si>
  <si>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</si>
  <si>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</si>
  <si>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</si>
  <si>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</si>
  <si>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</si>
  <si>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</si>
  <si>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</si>
  <si>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</si>
  <si>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</si>
  <si>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</si>
  <si>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</si>
  <si>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</si>
  <si>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</si>
  <si>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</si>
  <si>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</si>
  <si>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</si>
  <si>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</si>
  <si>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</si>
  <si>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</si>
  <si>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</si>
  <si>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</si>
  <si>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</si>
  <si>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</si>
  <si>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</si>
  <si>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</si>
  <si>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</si>
  <si>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</si>
  <si>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</si>
  <si>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</si>
  <si>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</si>
  <si>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</si>
  <si>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</si>
  <si>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</si>
  <si>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</si>
  <si>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</si>
  <si>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</si>
  <si>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</si>
  <si>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</si>
  <si>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</si>
  <si>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</si>
  <si>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</si>
  <si>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</si>
  <si>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</si>
  <si>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</si>
  <si>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</si>
  <si>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</si>
  <si>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</si>
  <si>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</si>
  <si>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</si>
  <si>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</si>
  <si>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</si>
  <si>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</si>
  <si>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</si>
  <si>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</si>
  <si>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</si>
  <si>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</si>
  <si>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</si>
  <si>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</si>
  <si>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</si>
  <si>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</si>
  <si>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</si>
  <si>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</si>
  <si>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</si>
  <si>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</si>
  <si>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</si>
  <si>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</si>
  <si>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</si>
  <si>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</si>
  <si>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</si>
  <si>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</si>
  <si>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</si>
  <si>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</si>
  <si>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</si>
  <si>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</si>
  <si>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</si>
  <si>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</si>
  <si>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</si>
  <si>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</si>
  <si>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</si>
  <si>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</si>
  <si>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</si>
  <si>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</si>
  <si>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</si>
  <si>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</si>
  <si>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</si>
  <si>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</si>
  <si>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</si>
  <si>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</si>
  <si>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</si>
  <si>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</si>
  <si>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</si>
  <si>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</si>
  <si>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</si>
  <si>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</si>
  <si>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</si>
  <si>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</si>
  <si>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</si>
  <si>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</si>
  <si>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</si>
  <si>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</si>
  <si>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</si>
  <si>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</si>
  <si>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</si>
  <si>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</si>
  <si>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</si>
  <si>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</si>
  <si>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</si>
  <si>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</si>
  <si>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</si>
  <si>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</si>
  <si>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</si>
  <si>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</si>
  <si>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</si>
  <si>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</si>
  <si>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</si>
  <si>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</si>
  <si>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</si>
  <si>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</si>
  <si>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</si>
  <si>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</si>
  <si>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</si>
  <si>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</si>
  <si>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</si>
  <si>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</si>
  <si>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</si>
  <si>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</si>
  <si>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</si>
  <si>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</si>
  <si>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</si>
  <si>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</si>
  <si>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</si>
  <si>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</si>
  <si>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</si>
  <si>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</si>
  <si>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</si>
  <si>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</si>
  <si>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</si>
  <si>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</si>
  <si>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</si>
  <si>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</si>
  <si>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</si>
  <si>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</si>
  <si>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</si>
  <si>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</si>
  <si>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</si>
  <si>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</si>
  <si>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</si>
  <si>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</si>
  <si>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</si>
  <si>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</si>
  <si>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</si>
  <si>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</si>
  <si>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</si>
  <si>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</si>
  <si>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</si>
  <si>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</si>
  <si>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</si>
  <si>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</si>
  <si>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</si>
  <si>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</si>
  <si>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</si>
  <si>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</si>
  <si>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</si>
  <si>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</si>
  <si>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</si>
  <si>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</si>
  <si>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</si>
  <si>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</si>
  <si>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</si>
  <si>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</si>
  <si>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</si>
  <si>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</si>
  <si>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</si>
  <si>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</si>
  <si>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</si>
  <si>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</si>
  <si>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</si>
  <si>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</si>
  <si>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</si>
  <si>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</si>
  <si>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</si>
  <si>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</si>
  <si>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</si>
  <si>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</si>
  <si>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</si>
  <si>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</si>
  <si>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</si>
  <si>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</si>
  <si>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</si>
  <si>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</si>
  <si>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</si>
  <si>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</si>
  <si>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</si>
  <si>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</si>
  <si>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</si>
  <si>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</si>
  <si>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</si>
  <si>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</si>
  <si>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</si>
  <si>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</si>
  <si>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</si>
  <si>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</si>
  <si>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</si>
  <si>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</si>
  <si>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</si>
  <si>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</si>
  <si>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</si>
  <si>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</si>
  <si>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</si>
  <si>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</si>
  <si>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</si>
  <si>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</si>
  <si>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</si>
  <si>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</si>
  <si>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</si>
  <si>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</si>
  <si>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</si>
  <si>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</si>
  <si>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</si>
  <si>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</si>
  <si>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</si>
  <si>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</si>
  <si>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</si>
  <si>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</si>
  <si>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</si>
  <si>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</si>
  <si>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</si>
  <si>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</si>
  <si>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</si>
  <si>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</si>
  <si>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</si>
  <si>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</si>
  <si>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</si>
  <si>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</si>
  <si>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</si>
  <si>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</si>
  <si>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</si>
  <si>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</si>
  <si>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</si>
  <si>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</si>
  <si>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</si>
  <si>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</si>
  <si>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</si>
  <si>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</si>
  <si>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</si>
  <si>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</si>
  <si>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</si>
  <si>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</si>
  <si>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</si>
  <si>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</si>
  <si>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</si>
  <si>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</si>
  <si>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</si>
  <si>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</si>
  <si>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</si>
  <si>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</si>
  <si>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</si>
  <si>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</si>
  <si>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</si>
  <si>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</si>
  <si>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</si>
  <si>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</si>
  <si>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</si>
  <si>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</si>
  <si>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</si>
  <si>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</si>
  <si>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</si>
  <si>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</si>
  <si>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</si>
  <si>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</si>
  <si>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</si>
  <si>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</si>
  <si>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</si>
  <si>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</si>
  <si>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</si>
  <si>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</si>
  <si>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</si>
  <si>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</si>
  <si>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</si>
  <si>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</si>
  <si>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</si>
  <si>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</si>
  <si>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</si>
  <si>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</si>
  <si>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</si>
  <si>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</si>
  <si>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</si>
  <si>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</si>
  <si>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</si>
  <si>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</si>
  <si>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</si>
  <si>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</si>
  <si>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</si>
  <si>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</si>
  <si>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</si>
  <si>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</si>
  <si>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</si>
  <si>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</si>
  <si>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</si>
  <si>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</si>
  <si>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</si>
  <si>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</si>
  <si>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</si>
  <si>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</si>
  <si>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</si>
  <si>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</si>
  <si>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</si>
  <si>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</si>
  <si>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</si>
  <si>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</si>
  <si>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</si>
  <si>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</si>
  <si>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</si>
  <si>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</si>
  <si>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</si>
  <si>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</si>
  <si>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</si>
  <si>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</si>
  <si>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</si>
  <si>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</si>
  <si>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</si>
  <si>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</si>
  <si>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</si>
  <si>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</si>
  <si>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</si>
  <si>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</si>
  <si>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</si>
  <si>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</si>
  <si>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</si>
  <si>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</si>
  <si>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</si>
  <si>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</si>
  <si>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</si>
  <si>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</si>
  <si>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</si>
  <si>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</si>
  <si>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</si>
  <si>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</si>
  <si>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</si>
  <si>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</si>
  <si>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</si>
  <si>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</si>
  <si>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</si>
  <si>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</si>
  <si>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</si>
  <si>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</si>
  <si>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</si>
  <si>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</si>
  <si>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</si>
  <si>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</si>
  <si>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</si>
  <si>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</si>
  <si>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</si>
  <si>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</si>
  <si>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</si>
  <si>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</si>
  <si>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</si>
  <si>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</si>
  <si>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</si>
  <si>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</si>
  <si>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</si>
  <si>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</si>
  <si>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</si>
  <si>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</si>
  <si>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</si>
  <si>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</si>
  <si>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</si>
  <si>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</si>
  <si>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</si>
  <si>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</si>
  <si>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</si>
  <si>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</si>
  <si>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</si>
  <si>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</si>
  <si>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</si>
  <si>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</si>
  <si>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</si>
  <si>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</si>
  <si>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</si>
  <si>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</si>
  <si>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</si>
  <si>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</si>
  <si>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</si>
  <si>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</si>
  <si>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</si>
  <si>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</si>
  <si>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</si>
  <si>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</si>
  <si>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</si>
  <si>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</si>
  <si>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</si>
  <si>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</si>
  <si>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</si>
  <si>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</si>
  <si>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</si>
  <si>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</si>
  <si>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</si>
  <si>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</si>
  <si>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</si>
  <si>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</si>
  <si>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</si>
  <si>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</si>
  <si>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</si>
  <si>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</si>
  <si>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</si>
  <si>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</si>
  <si>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</si>
  <si>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</si>
  <si>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</si>
  <si>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</si>
  <si>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</si>
  <si>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</si>
  <si>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</si>
  <si>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</si>
  <si>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</si>
  <si>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</si>
  <si>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</si>
  <si>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</si>
  <si>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</si>
  <si>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</si>
  <si>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</si>
  <si>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</si>
  <si>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</si>
  <si>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</si>
  <si>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</si>
  <si>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</si>
  <si>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</si>
  <si>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</si>
  <si>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</si>
  <si>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</si>
  <si>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</si>
  <si>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</si>
  <si>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</si>
  <si>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</si>
  <si>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</si>
  <si>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</si>
  <si>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</si>
  <si>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</si>
  <si>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</si>
  <si>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</si>
  <si>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</si>
  <si>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</si>
  <si>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</si>
  <si>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</si>
  <si>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</si>
  <si>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</si>
  <si>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</si>
  <si>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</si>
  <si>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</si>
  <si>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</si>
  <si>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</si>
  <si>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</si>
  <si>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</si>
  <si>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</si>
  <si>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</si>
  <si>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</si>
  <si>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</si>
  <si>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</si>
  <si>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</si>
  <si>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</si>
  <si>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</si>
  <si>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</si>
  <si>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</si>
  <si>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</si>
  <si>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</si>
  <si>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</si>
  <si>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</si>
  <si>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</si>
  <si>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</si>
  <si>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</si>
  <si>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</si>
  <si>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</si>
  <si>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</si>
  <si>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</si>
  <si>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</si>
  <si>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</si>
  <si>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</si>
  <si>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</si>
  <si>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</si>
  <si>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</si>
  <si>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</si>
  <si>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</si>
  <si>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</si>
  <si>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</si>
  <si>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</si>
  <si>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</si>
  <si>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</si>
  <si>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</si>
  <si>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</si>
  <si>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</si>
  <si>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</si>
  <si>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</si>
  <si>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</si>
  <si>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</si>
  <si>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</si>
  <si>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</si>
  <si>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</si>
  <si>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</si>
  <si>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</si>
  <si>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</si>
  <si>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</si>
  <si>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</si>
  <si>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</si>
  <si>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</si>
  <si>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</si>
  <si>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</si>
  <si>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</si>
  <si>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</si>
  <si>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</si>
  <si>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</si>
  <si>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</si>
  <si>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</si>
  <si>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</si>
  <si>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</si>
  <si>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</si>
  <si>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</si>
  <si>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</si>
  <si>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</si>
  <si>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</si>
  <si>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</si>
  <si>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</si>
  <si>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</si>
  <si>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</si>
  <si>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</si>
  <si>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</si>
  <si>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</si>
  <si>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</si>
  <si>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</si>
  <si>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</si>
  <si>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</si>
  <si>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</si>
  <si>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</si>
  <si>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</si>
  <si>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</si>
  <si>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</si>
  <si>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</si>
  <si>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</si>
  <si>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</si>
  <si>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</si>
  <si>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</si>
  <si>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</si>
  <si>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</si>
  <si>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</si>
  <si>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</si>
  <si>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</si>
  <si>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</si>
  <si>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</si>
  <si>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</si>
  <si>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</si>
  <si>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</si>
  <si>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</si>
  <si>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</si>
  <si>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</si>
  <si>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</si>
  <si>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</si>
  <si>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</si>
  <si>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</si>
  <si>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</si>
  <si>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</si>
  <si>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</si>
  <si>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</si>
  <si>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</si>
  <si>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</si>
  <si>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</si>
  <si>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</si>
  <si>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</si>
  <si>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</si>
  <si>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</si>
  <si>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</si>
  <si>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</si>
  <si>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</si>
  <si>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</si>
  <si>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</si>
  <si>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</si>
  <si>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</si>
  <si>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</si>
  <si>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</si>
  <si>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</si>
  <si>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</si>
  <si>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</si>
  <si>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</si>
  <si>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</si>
  <si>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</si>
  <si>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</si>
  <si>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</si>
  <si>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</si>
  <si>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</si>
  <si>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</si>
  <si>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</si>
  <si>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</si>
  <si>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</si>
  <si>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</si>
  <si>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</si>
  <si>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</si>
  <si>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</si>
  <si>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</si>
  <si>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</si>
  <si>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</si>
  <si>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</si>
  <si>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</si>
  <si>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</si>
  <si>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</si>
  <si>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</si>
  <si>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</si>
  <si>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</si>
  <si>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</si>
  <si>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</si>
  <si>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</si>
  <si>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</si>
  <si>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</si>
  <si>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</si>
  <si>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</si>
  <si>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</si>
  <si>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</si>
  <si>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</si>
  <si>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</si>
  <si>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</si>
  <si>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</si>
  <si>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</si>
  <si>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</si>
  <si>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</si>
  <si>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</si>
  <si>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</si>
  <si>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</si>
  <si>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</si>
  <si>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</si>
  <si>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</si>
  <si>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</si>
  <si>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</si>
  <si>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</si>
  <si>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</si>
  <si>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</si>
  <si>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</si>
  <si>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</si>
  <si>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</si>
  <si>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</si>
  <si>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</si>
  <si>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</si>
  <si>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</si>
  <si>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</si>
  <si>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</si>
  <si>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</si>
  <si>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</si>
  <si>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</si>
  <si>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</si>
  <si>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</si>
  <si>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</si>
  <si>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</si>
  <si>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</si>
  <si>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</si>
  <si>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</si>
  <si>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</si>
  <si>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</si>
  <si>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</si>
  <si>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</si>
  <si>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</si>
  <si>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</si>
  <si>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</si>
  <si>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</si>
  <si>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</si>
  <si>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</si>
  <si>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</si>
  <si>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</si>
  <si>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</si>
  <si>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</si>
  <si>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</si>
  <si>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</si>
  <si>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</si>
  <si>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</si>
  <si>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</si>
  <si>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</si>
  <si>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</si>
  <si>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</si>
  <si>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</si>
  <si>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</si>
  <si>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</si>
  <si>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</si>
  <si>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</si>
  <si>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</si>
  <si>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</si>
  <si>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</si>
  <si>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</si>
  <si>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</si>
  <si>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</si>
  <si>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</si>
  <si>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</si>
  <si>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</si>
  <si>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</si>
  <si>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</si>
  <si>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</si>
  <si>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</si>
  <si>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</si>
  <si>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</si>
  <si>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</si>
  <si>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</si>
  <si>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</si>
  <si>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</si>
  <si>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</si>
  <si>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</si>
  <si>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</si>
  <si>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</si>
  <si>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</si>
  <si>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</si>
  <si>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</si>
  <si>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</si>
  <si>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</si>
  <si>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</si>
  <si>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</si>
  <si>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</si>
  <si>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</si>
  <si>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</si>
  <si>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</si>
  <si>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</si>
  <si>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</si>
  <si>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</si>
  <si>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</si>
  <si>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</si>
  <si>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</si>
  <si>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</si>
  <si>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</si>
  <si>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</si>
  <si>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</si>
  <si>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</si>
  <si>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</si>
  <si>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</si>
  <si>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</si>
  <si>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</si>
  <si>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</si>
  <si>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</si>
  <si>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</si>
  <si>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</si>
  <si>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</si>
  <si>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</si>
  <si>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</si>
  <si>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</si>
  <si>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</si>
  <si>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</si>
  <si>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</si>
  <si>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</si>
  <si>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</si>
  <si>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</si>
  <si>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</si>
  <si>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</si>
  <si>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</si>
  <si>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</si>
  <si>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</si>
  <si>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</si>
  <si>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</si>
  <si>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</si>
  <si>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</si>
  <si>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</si>
  <si>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</si>
  <si>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</si>
  <si>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</si>
  <si>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</si>
  <si>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</si>
  <si>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</si>
  <si>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</si>
  <si>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</si>
  <si>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</si>
  <si>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</si>
  <si>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</si>
  <si>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</si>
  <si>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</si>
  <si>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</si>
  <si>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</si>
  <si>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</si>
  <si>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</si>
  <si>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</si>
  <si>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</si>
  <si>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</si>
  <si>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</si>
  <si>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</si>
  <si>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</si>
  <si>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</si>
  <si>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</si>
  <si>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</si>
  <si>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</si>
  <si>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</si>
  <si>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</si>
  <si>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</si>
  <si>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</si>
  <si>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</si>
  <si>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</si>
  <si>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</si>
  <si>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</si>
  <si>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</si>
  <si>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</si>
  <si>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</si>
  <si>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</si>
  <si>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</si>
  <si>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</si>
  <si>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</si>
  <si>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</si>
  <si>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</si>
  <si>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</si>
  <si>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</si>
  <si>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</si>
  <si>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</si>
  <si>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</si>
  <si>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</si>
  <si>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</si>
  <si>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</si>
  <si>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</si>
  <si>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</si>
  <si>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</si>
  <si>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</si>
  <si>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</si>
  <si>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</si>
  <si>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</si>
  <si>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</si>
  <si>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</si>
  <si>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</si>
  <si>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</si>
  <si>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</si>
  <si>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</si>
  <si>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</si>
  <si>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</si>
  <si>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</si>
  <si>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</si>
  <si>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</si>
  <si>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</si>
  <si>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</si>
  <si>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</si>
  <si>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</si>
  <si>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</si>
  <si>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</si>
  <si>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</si>
  <si>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</si>
  <si>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</si>
  <si>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</si>
  <si>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</si>
  <si>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</si>
  <si>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</si>
  <si>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</si>
  <si>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</si>
  <si>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</si>
  <si>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</si>
  <si>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</si>
  <si>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</si>
  <si>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</si>
  <si>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</si>
  <si>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</si>
  <si>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</si>
  <si>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</si>
  <si>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</si>
  <si>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</si>
  <si>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</si>
  <si>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</si>
  <si>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</si>
  <si>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</si>
  <si>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</si>
  <si>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</si>
  <si>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</si>
  <si>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</si>
  <si>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</si>
  <si>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</si>
  <si>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</si>
  <si>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</si>
  <si>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</si>
  <si>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</si>
  <si>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</si>
  <si>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</si>
  <si>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</si>
  <si>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</si>
  <si>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</si>
  <si>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</si>
  <si>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</si>
  <si>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</si>
  <si>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</si>
  <si>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</si>
  <si>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</si>
  <si>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</si>
  <si>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</si>
  <si>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</si>
  <si>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</si>
  <si>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</si>
  <si>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</si>
  <si>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</si>
  <si>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</si>
  <si>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</si>
  <si>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</si>
  <si>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</si>
  <si>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</si>
  <si>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</si>
  <si>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</si>
  <si>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</si>
  <si>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</si>
  <si>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</si>
  <si>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</si>
  <si>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</si>
  <si>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</si>
  <si>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</si>
  <si>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</si>
  <si>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</si>
  <si>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</si>
  <si>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</si>
  <si>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</si>
  <si>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</si>
  <si>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</si>
  <si>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</si>
  <si>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</si>
  <si>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</si>
  <si>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</si>
  <si>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</si>
  <si>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</si>
  <si>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</si>
  <si>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</si>
  <si>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</si>
  <si>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</si>
  <si>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</si>
  <si>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</si>
  <si>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</si>
  <si>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</si>
  <si>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</si>
  <si>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</si>
  <si>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</si>
  <si>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</si>
  <si>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</si>
  <si>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</si>
  <si>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</si>
  <si>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</si>
  <si>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</si>
  <si>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</si>
  <si>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</si>
  <si>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</si>
  <si>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</si>
  <si>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</si>
  <si>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</si>
  <si>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</si>
  <si>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</si>
  <si>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</si>
  <si>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</si>
  <si>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</si>
  <si>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</si>
  <si>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</si>
  <si>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</si>
  <si>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</si>
  <si>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</si>
  <si>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</si>
  <si>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</si>
  <si>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</si>
  <si>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</si>
  <si>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</si>
  <si>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</si>
  <si>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</si>
  <si>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</si>
  <si>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</si>
  <si>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</si>
  <si>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</si>
  <si>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</si>
  <si>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</si>
  <si>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</si>
  <si>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</si>
  <si>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</si>
  <si>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</si>
  <si>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</si>
  <si>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</si>
  <si>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</si>
  <si>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</si>
  <si>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</si>
  <si>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</si>
  <si>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</si>
  <si>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</si>
  <si>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</si>
  <si>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</si>
  <si>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</si>
  <si>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</si>
  <si>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</si>
  <si>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</si>
  <si>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</si>
  <si>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</si>
  <si>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</si>
  <si>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</si>
  <si>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</si>
  <si>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</si>
  <si>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</si>
  <si>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</si>
  <si>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</si>
  <si>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</si>
  <si>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</si>
  <si>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</si>
  <si>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</si>
  <si>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</si>
  <si>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</si>
  <si>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</si>
  <si>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</si>
  <si>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</si>
  <si>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</si>
  <si>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</si>
  <si>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</si>
  <si>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</si>
  <si>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</si>
  <si>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</si>
  <si>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</si>
  <si>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</si>
  <si>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</si>
  <si>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</si>
  <si>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</si>
  <si>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</si>
  <si>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</si>
  <si>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</si>
  <si>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</si>
  <si>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</si>
  <si>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</si>
  <si>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</si>
  <si>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</si>
  <si>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</si>
  <si>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</si>
  <si>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</si>
  <si>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</si>
  <si>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</si>
  <si>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</si>
  <si>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</si>
  <si>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</si>
  <si>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</si>
  <si>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</si>
  <si>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</si>
  <si>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</si>
  <si>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</si>
  <si>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</si>
  <si>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</si>
  <si>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</si>
  <si>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</si>
  <si>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</si>
  <si>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</si>
  <si>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</si>
  <si>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</si>
  <si>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</si>
  <si>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</si>
  <si>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</si>
  <si>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</si>
  <si>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</si>
  <si>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</si>
  <si>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</si>
  <si>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</si>
  <si>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</si>
  <si>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</si>
  <si>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</si>
  <si>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</si>
  <si>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</si>
  <si>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</si>
  <si>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</si>
  <si>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</si>
  <si>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</si>
  <si>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</si>
  <si>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</si>
  <si>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</si>
  <si>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</si>
  <si>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</si>
  <si>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</si>
  <si>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</si>
  <si>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</si>
  <si>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</si>
  <si>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</si>
  <si>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</si>
  <si>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</si>
  <si>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</si>
  <si>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</si>
  <si>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</si>
  <si>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</si>
  <si>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</si>
  <si>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</si>
  <si>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</si>
  <si>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</si>
  <si>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</si>
  <si>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</si>
  <si>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</si>
  <si>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</si>
  <si>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</si>
  <si>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</si>
  <si>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</si>
  <si>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</si>
  <si>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</si>
  <si>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</si>
  <si>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</si>
  <si>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</si>
  <si>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</si>
  <si>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</si>
  <si>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</si>
  <si>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</si>
  <si>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</si>
  <si>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</si>
  <si>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</si>
  <si>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</si>
  <si>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</si>
  <si>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</si>
  <si>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</si>
  <si>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</si>
  <si>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</si>
  <si>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</si>
  <si>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</si>
  <si>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</si>
  <si>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</si>
  <si>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</si>
  <si>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</si>
  <si>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</si>
  <si>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</si>
  <si>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</si>
  <si>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</si>
  <si>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</si>
  <si>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</si>
  <si>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</si>
  <si>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</si>
  <si>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</si>
  <si>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</si>
  <si>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</si>
  <si>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</si>
  <si>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</si>
  <si>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</si>
  <si>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</si>
  <si>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</si>
  <si>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</si>
  <si>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</si>
  <si>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</si>
  <si>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</si>
  <si>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</si>
  <si>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</si>
  <si>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</si>
  <si>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</si>
  <si>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</si>
  <si>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</si>
  <si>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</si>
  <si>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</si>
  <si>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</si>
  <si>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</si>
  <si>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</si>
  <si>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</si>
  <si>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</si>
  <si>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</si>
  <si>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</si>
  <si>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</si>
  <si>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</si>
  <si>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</si>
  <si>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</si>
  <si>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</si>
  <si>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</si>
  <si>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</si>
  <si>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</si>
  <si>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</si>
  <si>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</si>
  <si>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</si>
  <si>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</si>
  <si>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</si>
  <si>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</si>
  <si>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</si>
  <si>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</si>
  <si>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</si>
  <si>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</si>
  <si>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</si>
  <si>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</si>
  <si>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</si>
  <si>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</si>
  <si>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</si>
  <si>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</si>
  <si>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</si>
  <si>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</si>
  <si>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</si>
  <si>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</si>
  <si>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</si>
  <si>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</si>
  <si>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</si>
  <si>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</si>
  <si>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</si>
  <si>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</si>
  <si>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</si>
  <si>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</si>
  <si>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</si>
  <si>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</si>
  <si>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</si>
  <si>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</si>
  <si>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</si>
  <si>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</si>
  <si>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</si>
  <si>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</si>
  <si>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</si>
  <si>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</si>
  <si>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</si>
  <si>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</si>
  <si>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</si>
  <si>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</si>
  <si>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</si>
  <si>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</si>
  <si>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</si>
  <si>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</si>
  <si>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</si>
  <si>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</si>
  <si>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</si>
  <si>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</si>
  <si>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</si>
  <si>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</si>
  <si>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</si>
  <si>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</si>
  <si>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</si>
  <si>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</si>
  <si>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</si>
  <si>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</si>
  <si>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</si>
  <si>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</si>
  <si>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</si>
  <si>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</si>
  <si>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</si>
  <si>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</si>
  <si>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</si>
  <si>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</si>
  <si>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</si>
  <si>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</si>
  <si>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</si>
  <si>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</si>
  <si>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</si>
  <si>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</si>
  <si>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</si>
  <si>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</si>
  <si>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</si>
  <si>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</si>
  <si>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</si>
  <si>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</si>
  <si>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</si>
  <si>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</si>
  <si>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</si>
  <si>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</si>
  <si>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</si>
  <si>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</si>
  <si>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</si>
  <si>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</si>
  <si>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</si>
  <si>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</si>
  <si>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</si>
  <si>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</si>
  <si>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</si>
  <si>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</si>
  <si>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</si>
  <si>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</si>
  <si>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</si>
  <si>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</si>
  <si>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</si>
  <si>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</si>
  <si>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</si>
  <si>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</si>
  <si>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</si>
  <si>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</si>
  <si>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</si>
  <si>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</si>
  <si>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</si>
  <si>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</si>
  <si>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</si>
  <si>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</si>
  <si>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</si>
  <si>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</si>
  <si>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</si>
  <si>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</si>
  <si>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</si>
  <si>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</si>
  <si>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</si>
  <si>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</si>
  <si>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</si>
  <si>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</si>
  <si>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</si>
  <si>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</si>
  <si>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</si>
  <si>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</si>
  <si>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</si>
  <si>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</si>
  <si>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</si>
  <si>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</si>
  <si>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</si>
  <si>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</si>
  <si>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</si>
  <si>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</si>
  <si>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</si>
  <si>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</si>
  <si>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</si>
  <si>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</si>
  <si>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</si>
  <si>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</si>
  <si>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</si>
  <si>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</si>
  <si>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</si>
  <si>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</si>
  <si>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</si>
  <si>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</si>
  <si>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</si>
  <si>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</si>
  <si>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</si>
  <si>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</si>
  <si>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</si>
  <si>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</si>
  <si>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</si>
  <si>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</si>
  <si>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</si>
  <si>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</si>
  <si>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</si>
  <si>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</si>
  <si>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</si>
  <si>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</si>
  <si>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</si>
  <si>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</si>
  <si>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</si>
  <si>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</si>
  <si>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</si>
  <si>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</si>
  <si>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</si>
  <si>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</si>
  <si>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</si>
  <si>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</si>
  <si>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</si>
  <si>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</si>
  <si>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</si>
  <si>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</si>
  <si>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</si>
  <si>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</si>
  <si>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</si>
  <si>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</si>
  <si>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</si>
  <si>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</si>
  <si>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</si>
  <si>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</si>
  <si>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</si>
  <si>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</si>
  <si>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</si>
  <si>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</si>
  <si>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</si>
  <si>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</si>
  <si>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</si>
  <si>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</si>
  <si>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</si>
  <si>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</si>
  <si>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</si>
  <si>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</si>
  <si>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</si>
  <si>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</si>
  <si>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</si>
  <si>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</si>
  <si>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</si>
  <si>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</si>
  <si>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</si>
  <si>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</si>
  <si>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</si>
  <si>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</si>
  <si>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</si>
  <si>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</si>
  <si>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</si>
  <si>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</si>
  <si>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</si>
  <si>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</si>
  <si>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</si>
  <si>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</si>
  <si>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</si>
  <si>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</si>
  <si>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</si>
  <si>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</si>
  <si>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</si>
  <si>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</si>
  <si>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</si>
  <si>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</si>
  <si>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</si>
  <si>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</si>
  <si>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</si>
  <si>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</si>
  <si>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</si>
  <si>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</si>
  <si>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</si>
  <si>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</si>
  <si>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</si>
  <si>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</si>
  <si>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</si>
  <si>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</si>
  <si>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</si>
  <si>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</si>
  <si>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</si>
  <si>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</si>
  <si>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</si>
  <si>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</si>
  <si>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</si>
  <si>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</si>
  <si>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</si>
  <si>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</si>
  <si>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</si>
  <si>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</si>
  <si>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</si>
  <si>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</si>
  <si>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</si>
  <si>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</si>
  <si>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</si>
  <si>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</si>
  <si>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</si>
  <si>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</si>
  <si>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</si>
  <si>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</si>
  <si>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</si>
  <si>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</si>
  <si>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</si>
  <si>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</si>
  <si>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</si>
  <si>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</si>
  <si>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</si>
  <si>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</si>
  <si>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</si>
  <si>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</si>
  <si>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</si>
  <si>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</si>
  <si>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</si>
  <si>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</si>
  <si>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</si>
  <si>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</si>
  <si>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</si>
  <si>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</si>
  <si>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</si>
  <si>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</si>
  <si>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</si>
  <si>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</si>
  <si>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</si>
  <si>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</si>
  <si>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</si>
  <si>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</si>
  <si>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</si>
  <si>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</si>
  <si>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</si>
  <si>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</si>
  <si>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</si>
  <si>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</si>
  <si>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</si>
  <si>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</si>
  <si>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</si>
  <si>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</si>
  <si>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</si>
  <si>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</si>
  <si>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</si>
  <si>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</si>
  <si>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</si>
  <si>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</si>
  <si>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</si>
  <si>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</si>
  <si>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</si>
  <si>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</si>
  <si>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</si>
  <si>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</si>
  <si>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</si>
  <si>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</si>
  <si>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</si>
  <si>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</si>
  <si>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</si>
  <si>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</si>
  <si>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</si>
  <si>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</si>
  <si>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</si>
  <si>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</si>
  <si>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</si>
  <si>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</si>
  <si>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</si>
  <si>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</si>
  <si>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</si>
  <si>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</si>
  <si>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</si>
  <si>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</si>
  <si>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</si>
  <si>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</si>
  <si>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</si>
  <si>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</si>
  <si>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</si>
  <si>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</si>
  <si>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</si>
  <si>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</si>
  <si>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</si>
  <si>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</si>
  <si>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</si>
  <si>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</si>
  <si>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</si>
  <si>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</si>
  <si>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</si>
  <si>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</si>
  <si>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</si>
  <si>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</si>
  <si>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</si>
  <si>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</si>
  <si>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</si>
  <si>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</si>
  <si>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</si>
  <si>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</si>
  <si>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</si>
  <si>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</si>
  <si>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</si>
  <si>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</si>
  <si>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</si>
  <si>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</si>
  <si>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</si>
  <si>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</si>
  <si>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</si>
  <si>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</si>
  <si>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</si>
  <si>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</si>
  <si>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</si>
  <si>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</si>
  <si>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</si>
  <si>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</si>
  <si>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</si>
  <si>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</si>
  <si>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</si>
  <si>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</si>
  <si>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</si>
  <si>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</si>
  <si>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</si>
  <si>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</si>
  <si>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</si>
  <si>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</si>
  <si>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</si>
  <si>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</si>
  <si>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</si>
  <si>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</si>
  <si>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</si>
  <si>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</si>
  <si>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</si>
  <si>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</si>
  <si>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</si>
  <si>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</si>
  <si>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</si>
  <si>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</si>
  <si>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</si>
  <si>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</si>
  <si>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</si>
  <si>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</si>
  <si>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</si>
  <si>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</si>
  <si>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</si>
  <si>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</si>
  <si>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</si>
  <si>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</si>
  <si>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</si>
  <si>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</si>
  <si>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</si>
  <si>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</si>
  <si>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</si>
  <si>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</si>
  <si>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</si>
  <si>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</si>
  <si>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</si>
  <si>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</si>
  <si>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</si>
  <si>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</si>
  <si>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</si>
  <si>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</si>
  <si>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</si>
  <si>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</si>
  <si>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</si>
  <si>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</si>
  <si>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</si>
  <si>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</si>
  <si>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</si>
  <si>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</si>
  <si>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</si>
  <si>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</si>
  <si>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</si>
  <si>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</si>
  <si>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</si>
  <si>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</si>
  <si>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</si>
  <si>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</si>
  <si>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</si>
  <si>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</si>
  <si>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</si>
  <si>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</si>
  <si>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</si>
  <si>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</si>
  <si>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</si>
  <si>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</si>
  <si>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</si>
  <si>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</si>
  <si>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</si>
  <si>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</si>
  <si>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</si>
  <si>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</si>
  <si>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</si>
  <si>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</si>
  <si>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</si>
  <si>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</si>
  <si>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</si>
  <si>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</si>
  <si>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</si>
  <si>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</si>
  <si>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</si>
  <si>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</si>
  <si>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</si>
  <si>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</si>
  <si>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</si>
  <si>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</si>
  <si>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</si>
  <si>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</si>
  <si>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</si>
  <si>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</si>
  <si>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</si>
  <si>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</si>
  <si>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</si>
  <si>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</si>
  <si>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</si>
  <si>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</si>
  <si>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</si>
  <si>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</si>
  <si>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</si>
  <si>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</si>
  <si>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</si>
  <si>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</si>
  <si>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</si>
  <si>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</si>
  <si>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</si>
  <si>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</si>
  <si>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</si>
  <si>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</si>
  <si>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</si>
  <si>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</si>
  <si>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</si>
  <si>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</si>
  <si>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</si>
  <si>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</si>
  <si>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</si>
  <si>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</si>
  <si>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</si>
  <si>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</si>
  <si>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</si>
  <si>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</si>
  <si>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</si>
  <si>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</si>
  <si>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</si>
  <si>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</si>
  <si>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</si>
  <si>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</si>
  <si>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</si>
  <si>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</si>
  <si>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</si>
  <si>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</si>
  <si>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</si>
  <si>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</si>
  <si>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</si>
  <si>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</si>
  <si>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</si>
  <si>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</si>
  <si>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</si>
  <si>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</si>
  <si>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</si>
  <si>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</si>
  <si>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</si>
  <si>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</si>
  <si>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</si>
  <si>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</si>
  <si>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</si>
  <si>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</si>
  <si>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</si>
  <si>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</si>
  <si>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</si>
  <si>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</si>
  <si>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</si>
  <si>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</si>
  <si>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</si>
  <si>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</si>
  <si>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</si>
  <si>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</si>
  <si>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</si>
  <si>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</si>
  <si>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</si>
  <si>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</si>
  <si>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</si>
  <si>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</si>
  <si>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</si>
  <si>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</si>
  <si>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</si>
  <si>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</si>
  <si>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</si>
  <si>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</si>
  <si>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</si>
  <si>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</si>
  <si>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</si>
  <si>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</si>
  <si>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</si>
  <si>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</si>
  <si>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</si>
  <si>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</si>
  <si>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</si>
  <si>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</si>
  <si>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</si>
  <si>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</si>
  <si>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</si>
  <si>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</si>
  <si>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</si>
  <si>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</si>
  <si>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</si>
  <si>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</si>
  <si>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</si>
  <si>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</si>
  <si>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</si>
  <si>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</si>
  <si>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</si>
  <si>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</si>
  <si>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</si>
  <si>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</si>
  <si>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</si>
  <si>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</si>
  <si>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</si>
  <si>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</si>
  <si>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</si>
  <si>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</si>
  <si>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</si>
  <si>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</si>
  <si>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</si>
  <si>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</si>
  <si>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</si>
  <si>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</si>
  <si>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</si>
  <si>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</si>
  <si>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</si>
  <si>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</si>
  <si>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</si>
  <si>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</si>
  <si>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</si>
  <si>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</si>
  <si>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</si>
  <si>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</si>
  <si>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</si>
  <si>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</si>
  <si>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</si>
  <si>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</si>
  <si>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</si>
  <si>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</si>
  <si>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</si>
  <si>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</si>
  <si>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</si>
  <si>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</si>
  <si>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</si>
  <si>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</si>
  <si>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</si>
  <si>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</si>
  <si>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</si>
  <si>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</si>
  <si>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</si>
  <si>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</si>
  <si>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</si>
  <si>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</si>
  <si>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</si>
  <si>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</si>
  <si>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</si>
  <si>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</si>
  <si>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</si>
  <si>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</si>
  <si>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</si>
  <si>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</si>
  <si>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</si>
  <si>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</si>
  <si>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</si>
  <si>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</si>
  <si>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</si>
  <si>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</si>
  <si>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</si>
  <si>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</si>
  <si>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</si>
  <si>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</si>
  <si>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</si>
  <si>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</si>
  <si>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</si>
  <si>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</si>
  <si>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</si>
  <si>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</si>
  <si>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</si>
  <si>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</si>
  <si>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</si>
  <si>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</si>
  <si>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</si>
  <si>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</si>
  <si>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</si>
  <si>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</si>
  <si>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</si>
  <si>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</si>
  <si>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</si>
  <si>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</si>
  <si>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</si>
  <si>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</si>
  <si>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</si>
  <si>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</si>
  <si>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</si>
  <si>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</si>
  <si>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</si>
  <si>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</si>
  <si>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</si>
  <si>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</si>
  <si>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</si>
  <si>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</si>
  <si>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</si>
  <si>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</si>
  <si>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</si>
  <si>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</si>
  <si>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</si>
  <si>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</si>
  <si>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</si>
  <si>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</si>
  <si>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</si>
  <si>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</si>
  <si>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</si>
  <si>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</si>
  <si>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</si>
  <si>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</si>
  <si>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</si>
  <si>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</si>
  <si>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</si>
  <si>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</si>
  <si>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</si>
  <si>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</si>
  <si>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</si>
  <si>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</si>
  <si>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</si>
  <si>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</si>
  <si>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</si>
  <si>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</si>
  <si>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</si>
  <si>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</si>
  <si>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</si>
  <si>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</si>
  <si>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</si>
  <si>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</si>
  <si>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</si>
  <si>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</si>
  <si>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</si>
  <si>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</si>
  <si>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</si>
  <si>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</si>
  <si>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</si>
  <si>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</si>
  <si>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</si>
  <si>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</si>
  <si>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</si>
  <si>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</si>
  <si>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</si>
  <si>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</si>
  <si>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</si>
  <si>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</si>
  <si>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</si>
  <si>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</si>
  <si>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</si>
  <si>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</si>
  <si>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</si>
  <si>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</si>
  <si>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</si>
  <si>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</si>
  <si>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</si>
  <si>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</si>
  <si>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</si>
  <si>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</si>
  <si>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</si>
  <si>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</si>
  <si>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</si>
  <si>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</si>
  <si>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</si>
  <si>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</si>
  <si>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</si>
  <si>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</si>
  <si>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</si>
  <si>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</si>
  <si>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</si>
  <si>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</si>
  <si>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</si>
  <si>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</si>
  <si>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</si>
  <si>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</si>
  <si>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</si>
  <si>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</si>
  <si>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</si>
  <si>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</si>
  <si>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</si>
  <si>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</si>
  <si>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</si>
  <si>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</si>
  <si>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</si>
  <si>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</si>
  <si>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</si>
  <si>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</si>
  <si>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</si>
  <si>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</si>
  <si>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</si>
  <si>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</si>
  <si>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</si>
  <si>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</si>
  <si>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</si>
  <si>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</si>
  <si>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</si>
  <si>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</si>
  <si>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</si>
  <si>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</si>
  <si>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</si>
  <si>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</si>
  <si>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</si>
  <si>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</si>
  <si>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</si>
  <si>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</si>
  <si>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</si>
  <si>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</si>
  <si>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</si>
  <si>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</si>
  <si>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</si>
  <si>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</si>
  <si>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</si>
  <si>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</si>
  <si>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</si>
  <si>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</si>
  <si>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</si>
  <si>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</si>
  <si>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</si>
  <si>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</si>
  <si>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</si>
  <si>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</si>
  <si>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</si>
  <si>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</si>
  <si>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</si>
  <si>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</si>
  <si>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</si>
  <si>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</si>
  <si>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</si>
  <si>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</si>
  <si>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</si>
  <si>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</si>
  <si>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</si>
  <si>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</si>
  <si>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</si>
  <si>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</si>
  <si>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</si>
  <si>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</si>
  <si>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</si>
  <si>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</si>
  <si>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</si>
  <si>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</si>
  <si>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</si>
  <si>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</si>
  <si>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</si>
  <si>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</si>
  <si>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</si>
  <si>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</si>
  <si>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</si>
  <si>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</si>
  <si>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</si>
  <si>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</si>
  <si>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</si>
  <si>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</si>
  <si>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</si>
  <si>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</si>
  <si>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</si>
  <si>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</si>
  <si>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</si>
  <si>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</si>
  <si>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</si>
  <si>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</si>
  <si>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</si>
  <si>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</si>
  <si>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</si>
  <si>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</si>
  <si>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</si>
  <si>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</si>
  <si>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</si>
  <si>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</si>
  <si>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</si>
  <si>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</si>
  <si>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</si>
  <si>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</si>
  <si>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</si>
  <si>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</si>
  <si>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</si>
  <si>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</si>
  <si>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</si>
  <si>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</si>
  <si>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</si>
  <si>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</si>
  <si>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</si>
  <si>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</si>
  <si>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</si>
  <si>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</si>
  <si>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</si>
  <si>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</si>
  <si>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</si>
  <si>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</si>
  <si>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</si>
  <si>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</si>
  <si>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</si>
  <si>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</si>
  <si>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</si>
  <si>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</si>
  <si>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</si>
  <si>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</si>
  <si>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</si>
  <si>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</si>
  <si>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</si>
  <si>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</si>
  <si>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</si>
  <si>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</si>
  <si>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</si>
  <si>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</si>
  <si>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</si>
  <si>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</si>
  <si>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</si>
  <si>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</si>
  <si>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</si>
  <si>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</si>
  <si>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</si>
  <si>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</si>
  <si>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</si>
  <si>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</si>
  <si>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</si>
  <si>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</si>
  <si>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</si>
  <si>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</si>
  <si>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</si>
  <si>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</si>
  <si>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</si>
  <si>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</si>
  <si>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</si>
  <si>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</si>
  <si>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</si>
  <si>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</si>
  <si>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</si>
  <si>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</si>
  <si>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</si>
  <si>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</si>
  <si>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</si>
  <si>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</si>
  <si>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</si>
  <si>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</si>
  <si>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</si>
  <si>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</si>
  <si>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</si>
  <si>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</si>
  <si>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</si>
  <si>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</si>
  <si>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</si>
  <si>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</si>
  <si>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</si>
  <si>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</si>
  <si>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</si>
  <si>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</si>
  <si>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</si>
  <si>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</si>
  <si>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</si>
  <si>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</si>
  <si>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</si>
  <si>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</si>
  <si>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</si>
  <si>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</si>
  <si>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</si>
  <si>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</si>
  <si>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</si>
  <si>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</si>
  <si>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</si>
  <si>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</si>
  <si>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</si>
  <si>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</si>
  <si>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</si>
  <si>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</si>
  <si>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</si>
  <si>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</si>
  <si>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</si>
  <si>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</si>
  <si>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</si>
  <si>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</si>
  <si>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</si>
  <si>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</si>
  <si>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</si>
  <si>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</si>
  <si>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</si>
  <si>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</si>
  <si>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</si>
  <si>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</si>
  <si>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</si>
  <si>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</si>
  <si>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</si>
  <si>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</si>
  <si>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</si>
  <si>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</si>
  <si>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</si>
  <si>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</si>
  <si>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</si>
  <si>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</si>
  <si>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</si>
  <si>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</si>
  <si>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</si>
  <si>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</si>
  <si>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</si>
  <si>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</si>
  <si>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</si>
  <si>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</si>
  <si>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</si>
  <si>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</si>
  <si>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</si>
  <si>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</si>
  <si>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</si>
  <si>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</si>
  <si>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</si>
  <si>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</si>
  <si>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</si>
  <si>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</si>
  <si>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</si>
  <si>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</si>
  <si>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</si>
  <si>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</si>
  <si>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</si>
  <si>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</si>
  <si>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</si>
  <si>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</si>
  <si>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</si>
  <si>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</si>
  <si>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</si>
  <si>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</si>
  <si>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</si>
  <si>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</si>
  <si>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</si>
  <si>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</si>
  <si>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</si>
  <si>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</si>
  <si>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</si>
  <si>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</si>
  <si>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</si>
  <si>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</si>
  <si>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</si>
  <si>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</si>
  <si>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</si>
  <si>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</si>
  <si>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</si>
  <si>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</si>
  <si>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</si>
  <si>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</si>
  <si>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</si>
  <si>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</si>
  <si>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</si>
  <si>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</si>
  <si>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</si>
  <si>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</si>
  <si>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</si>
  <si>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</si>
  <si>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</si>
  <si>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</si>
  <si>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</si>
  <si>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</si>
  <si>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</si>
  <si>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</si>
  <si>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</si>
  <si>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</si>
  <si>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</si>
  <si>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</si>
  <si>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</si>
  <si>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</si>
  <si>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</si>
  <si>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</si>
  <si>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</si>
  <si>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</si>
  <si>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</si>
  <si>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</si>
  <si>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</si>
  <si>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</si>
  <si>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</si>
  <si>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</si>
  <si>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</si>
  <si>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</si>
  <si>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</si>
  <si>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</si>
  <si>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</si>
  <si>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</si>
  <si>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</si>
  <si>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</si>
  <si>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</si>
  <si>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</si>
  <si>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</si>
  <si>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</si>
  <si>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</si>
  <si>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</si>
  <si>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</si>
  <si>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</si>
  <si>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</si>
  <si>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</si>
  <si>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</si>
  <si>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</si>
  <si>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</si>
  <si>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</si>
  <si>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</si>
  <si>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</si>
  <si>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</si>
  <si>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</si>
  <si>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</si>
  <si>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</si>
  <si>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</si>
  <si>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</si>
  <si>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</si>
  <si>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</si>
  <si>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</si>
  <si>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</si>
  <si>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</si>
  <si>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</si>
  <si>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</si>
  <si>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</si>
  <si>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</si>
  <si>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</si>
  <si>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</si>
  <si>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</si>
  <si>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</si>
  <si>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</si>
  <si>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</si>
  <si>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</si>
  <si>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</si>
  <si>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</si>
  <si>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</si>
  <si>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</si>
  <si>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</si>
  <si>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</si>
  <si>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</si>
  <si>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</si>
  <si>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</si>
  <si>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</si>
  <si>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</si>
  <si>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</si>
  <si>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</si>
  <si>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</si>
  <si>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</si>
  <si>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</si>
  <si>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</si>
  <si>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</si>
  <si>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</si>
  <si>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</si>
  <si>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</si>
  <si>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</si>
  <si>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</si>
  <si>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</si>
  <si>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</si>
  <si>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</si>
  <si>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</si>
  <si>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</si>
  <si>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</si>
  <si>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</si>
  <si>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</si>
  <si>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</si>
  <si>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</si>
  <si>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</si>
  <si>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</si>
  <si>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</si>
  <si>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</si>
  <si>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</si>
  <si>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</si>
  <si>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</si>
  <si>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</si>
  <si>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</si>
  <si>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</si>
  <si>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</si>
  <si>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</si>
  <si>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</si>
  <si>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</si>
  <si>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</si>
  <si>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</si>
  <si>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</si>
  <si>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</si>
  <si>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</si>
  <si>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</si>
  <si>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</si>
  <si>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</si>
  <si>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</si>
  <si>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</si>
  <si>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</si>
  <si>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</si>
  <si>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</si>
  <si>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</si>
  <si>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</si>
  <si>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</si>
  <si>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</si>
  <si>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</si>
  <si>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</si>
  <si>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</si>
  <si>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</si>
  <si>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</si>
  <si>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</si>
  <si>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</si>
  <si>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</si>
  <si>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</si>
  <si>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</si>
  <si>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</si>
  <si>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</si>
  <si>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</si>
  <si>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</si>
  <si>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</si>
  <si>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</si>
  <si>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</si>
  <si>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</si>
  <si>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</si>
  <si>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</si>
  <si>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</si>
  <si>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</si>
  <si>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</si>
  <si>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</si>
  <si>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</si>
  <si>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</si>
  <si>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</si>
  <si>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</si>
  <si>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</si>
  <si>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</si>
  <si>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</si>
  <si>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</si>
  <si>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</si>
  <si>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</si>
  <si>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</si>
  <si>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</si>
  <si>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</si>
  <si>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</si>
  <si>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</si>
  <si>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</si>
  <si>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</si>
  <si>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</si>
  <si>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</si>
  <si>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</si>
  <si>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</si>
  <si>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</si>
  <si>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</si>
  <si>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</si>
  <si>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</si>
  <si>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</si>
  <si>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</si>
  <si>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</si>
  <si>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</si>
  <si>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</si>
  <si>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</si>
  <si>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</si>
  <si>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</si>
  <si>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</si>
  <si>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</si>
  <si>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</si>
  <si>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</si>
  <si>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</si>
  <si>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</si>
  <si>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</si>
  <si>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</si>
  <si>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</si>
  <si>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</si>
  <si>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</si>
  <si>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</si>
  <si>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</si>
  <si>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</si>
  <si>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</si>
  <si>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</si>
  <si>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</si>
  <si>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</si>
  <si>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</si>
  <si>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</si>
  <si>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</si>
  <si>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</si>
  <si>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</si>
  <si>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</si>
  <si>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</si>
  <si>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</si>
  <si>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</si>
  <si>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</si>
  <si>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</si>
  <si>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</si>
  <si>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</si>
  <si>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</si>
  <si>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</si>
  <si>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</si>
  <si>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</si>
  <si>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</si>
  <si>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</si>
  <si>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</si>
  <si>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</si>
  <si>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</si>
  <si>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</si>
  <si>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</si>
  <si>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</si>
  <si>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</si>
  <si>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</si>
  <si>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</si>
  <si>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</si>
  <si>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</si>
  <si>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</si>
  <si>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</si>
  <si>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</si>
  <si>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</si>
  <si>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</si>
  <si>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</si>
  <si>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</si>
  <si>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</si>
  <si>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</si>
  <si>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</si>
  <si>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</si>
  <si>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</si>
  <si>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</si>
  <si>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</si>
  <si>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</si>
  <si>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</si>
  <si>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</si>
  <si>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</si>
  <si>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</si>
  <si>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</si>
  <si>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</si>
  <si>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</si>
  <si>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</si>
  <si>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</si>
  <si>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</si>
  <si>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</si>
  <si>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</si>
  <si>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</si>
  <si>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</si>
  <si>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</si>
  <si>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</si>
  <si>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</si>
  <si>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</si>
  <si>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</si>
  <si>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</si>
  <si>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</si>
  <si>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</si>
  <si>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</si>
  <si>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</si>
  <si>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</si>
  <si>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</si>
  <si>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</si>
  <si>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</si>
  <si>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</si>
  <si>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</si>
  <si>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</si>
  <si>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</si>
  <si>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</si>
  <si>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</si>
  <si>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</si>
  <si>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</si>
  <si>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</si>
  <si>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</si>
  <si>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</si>
  <si>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</si>
  <si>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</si>
  <si>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</si>
  <si>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</si>
  <si>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</si>
  <si>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</si>
  <si>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</si>
  <si>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</si>
  <si>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</si>
  <si>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</si>
  <si>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</si>
  <si>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</si>
  <si>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</si>
  <si>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</si>
  <si>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</si>
  <si>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</si>
  <si>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</si>
  <si>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</si>
  <si>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</si>
  <si>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</si>
  <si>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</si>
  <si>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</si>
  <si>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</si>
  <si>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</si>
  <si>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</si>
  <si>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</si>
  <si>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</si>
  <si>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</si>
  <si>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</si>
  <si>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</si>
  <si>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</si>
  <si>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</si>
  <si>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</si>
  <si>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</si>
  <si>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</si>
  <si>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</si>
  <si>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</si>
  <si>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</si>
  <si>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</si>
  <si>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</si>
  <si>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</si>
  <si>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</si>
  <si>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</si>
  <si>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</si>
  <si>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</si>
  <si>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</si>
  <si>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</si>
  <si>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</si>
  <si>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</si>
  <si>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</si>
  <si>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</si>
  <si>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</si>
  <si>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</si>
  <si>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</si>
  <si>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</si>
  <si>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</si>
  <si>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</si>
  <si>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</si>
  <si>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</si>
  <si>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</si>
  <si>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</si>
  <si>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</si>
  <si>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</si>
  <si>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</si>
  <si>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</si>
  <si>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</si>
  <si>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</si>
  <si>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</si>
  <si>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</si>
  <si>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</si>
  <si>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</si>
  <si>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</si>
  <si>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</si>
  <si>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</si>
  <si>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</si>
  <si>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</si>
  <si>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</si>
  <si>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</si>
  <si>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</si>
  <si>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</si>
  <si>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</si>
  <si>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</si>
  <si>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</si>
  <si>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</si>
  <si>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</si>
  <si>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</si>
  <si>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</si>
  <si>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</si>
  <si>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</si>
  <si>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</si>
  <si>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</si>
  <si>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</si>
  <si>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</si>
  <si>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</si>
  <si>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</si>
  <si>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</si>
  <si>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</si>
  <si>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</si>
  <si>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</si>
  <si>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</si>
  <si>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</si>
  <si>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</si>
  <si>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</si>
  <si>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</si>
  <si>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</si>
  <si>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</si>
  <si>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</si>
  <si>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</si>
  <si>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</si>
  <si>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</si>
  <si>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</si>
  <si>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</si>
  <si>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</si>
  <si>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</si>
  <si>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</si>
  <si>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</si>
  <si>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</si>
  <si>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</si>
  <si>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</si>
  <si>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</si>
  <si>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</si>
  <si>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</si>
  <si>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</si>
  <si>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</si>
  <si>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</si>
  <si>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</si>
  <si>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</si>
  <si>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</si>
  <si>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</si>
  <si>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</si>
  <si>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</si>
  <si>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</si>
  <si>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</si>
  <si>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</si>
  <si>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</si>
  <si>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</si>
  <si>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</si>
  <si>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</si>
  <si>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</si>
  <si>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</si>
  <si>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</si>
  <si>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</si>
  <si>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</si>
  <si>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</si>
  <si>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</si>
  <si>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</si>
  <si>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</si>
  <si>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</si>
  <si>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</si>
  <si>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</si>
  <si>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</si>
  <si>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</si>
  <si>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</si>
  <si>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</si>
  <si>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</si>
  <si>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</si>
  <si>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</si>
  <si>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</si>
  <si>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</si>
  <si>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</si>
  <si>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</si>
  <si>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</si>
  <si>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</si>
  <si>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</si>
  <si>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</si>
  <si>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</si>
  <si>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</si>
  <si>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</si>
  <si>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</si>
  <si>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</si>
  <si>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</si>
  <si>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</si>
  <si>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</si>
  <si>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</si>
  <si>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</si>
  <si>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</si>
  <si>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</si>
  <si>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</si>
  <si>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</si>
  <si>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</si>
  <si>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</si>
  <si>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</si>
  <si>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</si>
  <si>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</si>
  <si>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</si>
  <si>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</si>
  <si>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</si>
  <si>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</si>
  <si>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</si>
  <si>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</si>
  <si>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</si>
  <si>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</si>
  <si>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</si>
  <si>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</si>
  <si>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</si>
  <si>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</si>
  <si>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</si>
  <si>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</si>
  <si>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</si>
  <si>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</si>
  <si>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</si>
  <si>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</si>
  <si>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</si>
  <si>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</si>
  <si>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</si>
  <si>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</si>
  <si>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</si>
  <si>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</si>
  <si>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</si>
  <si>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</si>
  <si>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</si>
  <si>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</si>
  <si>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</si>
  <si>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</si>
  <si>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</si>
  <si>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</si>
  <si>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</si>
  <si>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</si>
  <si>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</si>
  <si>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</si>
  <si>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</si>
  <si>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</si>
  <si>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</si>
  <si>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</si>
  <si>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</si>
  <si>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</si>
  <si>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</si>
  <si>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</si>
  <si>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</si>
  <si>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</si>
  <si>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</si>
  <si>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</si>
  <si>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</si>
  <si>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</si>
  <si>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</si>
  <si>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</si>
  <si>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</si>
  <si>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</si>
  <si>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</si>
  <si>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</si>
  <si>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</si>
  <si>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</si>
  <si>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</si>
  <si>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</si>
  <si>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</si>
  <si>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</si>
  <si>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</si>
  <si>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</si>
  <si>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</si>
  <si>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</si>
  <si>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</si>
  <si>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</si>
  <si>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</si>
  <si>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</si>
  <si>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</si>
  <si>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</si>
  <si>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</si>
  <si>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</si>
  <si>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</si>
  <si>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</si>
  <si>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</si>
  <si>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</si>
  <si>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</si>
  <si>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</si>
  <si>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</si>
  <si>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</si>
  <si>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</si>
  <si>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</si>
  <si>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</si>
  <si>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</si>
  <si>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</si>
  <si>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</si>
  <si>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</si>
  <si>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</si>
  <si>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</si>
  <si>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</si>
  <si>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</si>
  <si>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</si>
  <si>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</si>
  <si>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</si>
  <si>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</si>
  <si>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</si>
  <si>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</si>
  <si>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</si>
  <si>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</si>
  <si>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</si>
  <si>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</si>
  <si>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</si>
  <si>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</si>
  <si>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</si>
  <si>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</si>
  <si>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</si>
  <si>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</si>
  <si>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</si>
  <si>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</si>
  <si>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</si>
  <si>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</si>
  <si>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</si>
  <si>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</si>
  <si>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</si>
  <si>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</si>
  <si>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</si>
  <si>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</si>
  <si>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</si>
  <si>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</si>
  <si>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</si>
  <si>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</si>
  <si>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</si>
  <si>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</si>
  <si>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</si>
  <si>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</si>
  <si>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</si>
  <si>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</si>
  <si>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</si>
  <si>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</si>
  <si>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</si>
  <si>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</si>
  <si>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</si>
  <si>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</si>
  <si>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</si>
  <si>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</si>
  <si>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</si>
  <si>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</si>
  <si>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</si>
  <si>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</si>
  <si>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</si>
  <si>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</si>
  <si>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</si>
  <si>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</si>
  <si>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</si>
  <si>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</si>
  <si>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</si>
  <si>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</si>
  <si>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</si>
  <si>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</si>
  <si>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</si>
  <si>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</si>
  <si>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</si>
  <si>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</si>
  <si>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</si>
  <si>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</si>
  <si>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</si>
  <si>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</si>
  <si>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</si>
  <si>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</si>
  <si>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</si>
  <si>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</si>
  <si>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</si>
  <si>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</si>
  <si>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</si>
  <si>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</si>
  <si>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</si>
  <si>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</si>
  <si>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</si>
  <si>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</si>
  <si>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</si>
  <si>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</si>
  <si>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</si>
  <si>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</si>
  <si>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</si>
  <si>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</si>
  <si>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</si>
  <si>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</si>
  <si>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</si>
  <si>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</si>
  <si>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</si>
  <si>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</si>
  <si>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</si>
  <si>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</si>
  <si>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</si>
  <si>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</si>
  <si>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</si>
  <si>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</si>
  <si>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</si>
  <si>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</si>
  <si>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</si>
  <si>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</si>
  <si>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</si>
  <si>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</si>
  <si>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</si>
  <si>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</si>
  <si>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</si>
  <si>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</si>
  <si>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</si>
  <si>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</si>
  <si>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</si>
  <si>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</si>
  <si>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</si>
  <si>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</si>
  <si>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</si>
  <si>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</si>
  <si>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</si>
  <si>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</si>
  <si>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</si>
  <si>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</si>
  <si>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</si>
  <si>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</si>
  <si>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</si>
  <si>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</si>
  <si>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</si>
  <si>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</si>
  <si>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</si>
  <si>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</si>
  <si>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</si>
  <si>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</si>
  <si>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</si>
  <si>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</si>
  <si>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</si>
  <si>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</si>
  <si>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</si>
  <si>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</si>
  <si>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</si>
  <si>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</si>
  <si>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</si>
  <si>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</si>
  <si>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</si>
  <si>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</si>
  <si>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</si>
  <si>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</si>
  <si>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</si>
  <si>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</si>
  <si>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</si>
  <si>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</si>
  <si>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</si>
  <si>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</si>
  <si>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</si>
  <si>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</si>
  <si>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</si>
  <si>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</si>
  <si>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</si>
  <si>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</si>
  <si>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</si>
  <si>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</si>
  <si>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</si>
  <si>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</si>
  <si>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</si>
  <si>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</si>
  <si>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</si>
  <si>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</si>
  <si>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</si>
  <si>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</si>
  <si>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</si>
  <si>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</si>
  <si>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</si>
  <si>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</si>
  <si>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</si>
  <si>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</si>
  <si>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</si>
  <si>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</si>
  <si>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</si>
  <si>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</si>
  <si>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</si>
  <si>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</si>
  <si>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</si>
  <si>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</si>
  <si>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</si>
  <si>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</si>
  <si>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</si>
  <si>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</si>
  <si>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</si>
  <si>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</si>
  <si>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</si>
  <si>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</si>
  <si>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</si>
  <si>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</si>
  <si>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</si>
  <si>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</si>
  <si>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</si>
  <si>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</si>
  <si>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</si>
  <si>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</si>
  <si>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</si>
  <si>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</si>
  <si>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</si>
  <si>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</si>
  <si>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</si>
  <si>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</si>
  <si>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</si>
  <si>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</si>
  <si>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</si>
  <si>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</si>
  <si>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</si>
  <si>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</si>
  <si>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</si>
  <si>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</si>
  <si>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</si>
  <si>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</si>
  <si>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</si>
  <si>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</si>
  <si>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</si>
  <si>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</si>
  <si>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</si>
  <si>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</si>
  <si>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</si>
  <si>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</si>
  <si>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</si>
  <si>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</si>
  <si>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</si>
  <si>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</si>
  <si>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</si>
  <si>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</si>
  <si>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</si>
  <si>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</si>
  <si>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</si>
  <si>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</si>
  <si>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</si>
  <si>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</si>
  <si>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</si>
  <si>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</si>
  <si>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</si>
  <si>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</si>
  <si>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</si>
  <si>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</si>
  <si>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</si>
  <si>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</si>
  <si>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</si>
  <si>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</si>
  <si>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</si>
  <si>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</si>
  <si>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</si>
  <si>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</si>
  <si>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</si>
  <si>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</si>
  <si>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</si>
  <si>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</si>
  <si>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</si>
  <si>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</si>
  <si>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</si>
  <si>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</si>
  <si>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</si>
  <si>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</si>
  <si>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</si>
  <si>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</si>
  <si>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</si>
  <si>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</si>
  <si>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</si>
  <si>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</si>
  <si>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</si>
  <si>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</si>
  <si>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</si>
  <si>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</si>
  <si>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</si>
  <si>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</si>
  <si>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</si>
  <si>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</si>
  <si>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</si>
  <si>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</si>
  <si>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</si>
  <si>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</si>
  <si>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</si>
  <si>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</si>
  <si>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</si>
  <si>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</si>
  <si>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</si>
  <si>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</si>
  <si>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</si>
  <si>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</si>
  <si>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</si>
  <si>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</si>
  <si>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</si>
  <si>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</si>
  <si>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</si>
  <si>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</si>
  <si>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</si>
  <si>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</si>
  <si>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</si>
  <si>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</si>
  <si>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</si>
  <si>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</si>
  <si>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</si>
  <si>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</si>
  <si>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</si>
  <si>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</si>
  <si>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</si>
  <si>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</si>
  <si>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</si>
  <si>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</si>
  <si>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</si>
  <si>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</si>
  <si>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</si>
  <si>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</si>
  <si>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</si>
  <si>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</si>
  <si>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</si>
  <si>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</si>
  <si>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</si>
  <si>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</si>
  <si>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</si>
  <si>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</si>
  <si>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</si>
  <si>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</si>
  <si>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</si>
  <si>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</si>
  <si>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</si>
  <si>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</si>
  <si>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</si>
  <si>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</si>
  <si>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</si>
  <si>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</si>
  <si>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</si>
  <si>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</si>
  <si>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</si>
  <si>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</si>
  <si>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</si>
  <si>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</si>
  <si>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</si>
  <si>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</si>
  <si>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</si>
  <si>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</si>
  <si>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</si>
  <si>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</si>
  <si>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</si>
  <si>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</si>
  <si>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</si>
  <si>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</si>
  <si>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</si>
  <si>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</si>
  <si>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</si>
  <si>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</si>
  <si>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</si>
  <si>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</si>
  <si>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</si>
  <si>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</si>
  <si>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</si>
  <si>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</si>
  <si>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</si>
  <si>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</si>
  <si>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</si>
  <si>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</si>
  <si>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</si>
  <si>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</si>
  <si>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</si>
  <si>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</si>
  <si>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</si>
  <si>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</si>
  <si>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</si>
  <si>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</si>
  <si>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</si>
  <si>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</si>
  <si>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</si>
  <si>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</si>
  <si>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</si>
  <si>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</si>
  <si>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</si>
  <si>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</si>
  <si>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</si>
  <si>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</si>
  <si>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</si>
  <si>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</si>
  <si>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</si>
  <si>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</si>
  <si>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</si>
  <si>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</si>
  <si>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</si>
  <si>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</si>
  <si>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</si>
  <si>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</si>
  <si>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</si>
  <si>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</si>
  <si>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</si>
  <si>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</si>
  <si>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</si>
  <si>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</si>
  <si>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</si>
  <si>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</si>
  <si>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</si>
  <si>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</si>
  <si>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</si>
  <si>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</si>
  <si>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</si>
  <si>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</si>
  <si>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</si>
  <si>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</si>
  <si>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</si>
  <si>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</si>
  <si>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</si>
  <si>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</si>
  <si>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</si>
  <si>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</si>
  <si>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</si>
  <si>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</si>
  <si>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</si>
  <si>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</si>
  <si>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</si>
  <si>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</si>
  <si>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</si>
  <si>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</si>
  <si>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</si>
  <si>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</si>
  <si>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</si>
  <si>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</si>
  <si>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</si>
  <si>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</si>
  <si>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</si>
  <si>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</si>
  <si>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</si>
  <si>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</si>
  <si>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</si>
  <si>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</si>
  <si>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</si>
  <si>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</si>
  <si>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</si>
  <si>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</si>
  <si>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</si>
  <si>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</si>
  <si>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</si>
  <si>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</si>
  <si>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</si>
  <si>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</si>
  <si>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</si>
  <si>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</si>
  <si>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</si>
  <si>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</si>
  <si>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</si>
  <si>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</si>
  <si>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</si>
  <si>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</si>
  <si>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</si>
  <si>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</si>
  <si>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</si>
  <si>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</si>
  <si>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</si>
  <si>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</si>
  <si>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</si>
  <si>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</si>
  <si>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</si>
  <si>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</si>
  <si>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</si>
  <si>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</si>
  <si>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</si>
  <si>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</si>
  <si>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</si>
  <si>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</si>
  <si>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</si>
  <si>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</si>
  <si>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</si>
  <si>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</si>
  <si>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</si>
  <si>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</si>
  <si>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</si>
  <si>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</si>
  <si>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</si>
  <si>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</si>
  <si>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</si>
  <si>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</si>
  <si>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</si>
  <si>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</si>
  <si>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</si>
  <si>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</si>
  <si>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</si>
  <si>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</si>
  <si>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</si>
  <si>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</si>
  <si>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</si>
  <si>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</si>
  <si>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</si>
  <si>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</si>
  <si>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</si>
  <si>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</si>
  <si>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</si>
  <si>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</si>
  <si>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</si>
  <si>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</si>
  <si>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</si>
  <si>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</si>
  <si>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</si>
  <si>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</si>
  <si>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</si>
  <si>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</si>
  <si>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</si>
  <si>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</si>
  <si>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</si>
  <si>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</si>
  <si>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</si>
  <si>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</si>
  <si>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</si>
  <si>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</si>
  <si>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</si>
  <si>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</si>
  <si>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</si>
  <si>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</si>
  <si>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</si>
  <si>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</si>
  <si>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</si>
  <si>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</si>
  <si>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</si>
  <si>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</si>
  <si>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</si>
  <si>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</si>
  <si>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</si>
  <si>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</si>
  <si>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</si>
  <si>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</si>
  <si>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</si>
  <si>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</si>
  <si>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</si>
  <si>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</si>
  <si>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</si>
  <si>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</si>
  <si>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</si>
  <si>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</si>
  <si>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</si>
  <si>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</si>
  <si>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</si>
  <si>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</si>
  <si>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</si>
  <si>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</si>
  <si>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</si>
  <si>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</si>
  <si>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</si>
  <si>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</si>
  <si>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</si>
  <si>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</si>
  <si>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</si>
  <si>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</si>
  <si>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</si>
  <si>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</si>
  <si>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</si>
  <si>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</si>
  <si>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</si>
  <si>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</si>
  <si>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</si>
  <si>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</si>
  <si>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</si>
  <si>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</si>
  <si>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</si>
  <si>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</si>
  <si>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</si>
  <si>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</si>
  <si>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</si>
  <si>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</si>
  <si>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</si>
  <si>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</si>
  <si>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</si>
  <si>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</si>
  <si>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</si>
  <si>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</si>
  <si>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</si>
  <si>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</si>
  <si>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</si>
  <si>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</si>
  <si>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</si>
  <si>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</si>
  <si>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</si>
  <si>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</si>
  <si>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</si>
  <si>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</si>
  <si>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</si>
  <si>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</si>
  <si>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</si>
  <si>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</si>
  <si>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</si>
  <si>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</si>
  <si>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</si>
  <si>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</si>
  <si>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</si>
  <si>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</si>
  <si>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</si>
  <si>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</si>
  <si>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</si>
  <si>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</si>
  <si>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</si>
  <si>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</si>
  <si>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</si>
  <si>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</si>
  <si>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</si>
  <si>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</si>
  <si>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</si>
  <si>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</si>
  <si>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</si>
  <si>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</si>
  <si>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</si>
  <si>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</si>
  <si>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</si>
  <si>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</si>
  <si>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</si>
  <si>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</si>
  <si>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</si>
  <si>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</si>
  <si>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</si>
  <si>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</si>
  <si>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</si>
  <si>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</si>
  <si>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</si>
  <si>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</si>
  <si>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</si>
  <si>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</si>
  <si>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</si>
  <si>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</si>
  <si>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</si>
  <si>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</si>
  <si>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</si>
  <si>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</si>
  <si>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</si>
  <si>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</si>
  <si>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</si>
  <si>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</si>
  <si>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</si>
  <si>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</si>
  <si>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</si>
  <si>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</si>
  <si>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</si>
  <si>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</si>
  <si>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</si>
  <si>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</si>
  <si>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</si>
  <si>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</si>
  <si>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</si>
  <si>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</si>
  <si>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</si>
  <si>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</si>
  <si>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</si>
  <si>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</si>
  <si>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</si>
  <si>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</si>
  <si>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</si>
  <si>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</si>
  <si>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</si>
  <si>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</si>
  <si>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</si>
  <si>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</si>
  <si>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</si>
  <si>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</si>
  <si>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</si>
  <si>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</si>
  <si>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</si>
  <si>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</si>
  <si>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</si>
  <si>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</si>
  <si>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</si>
  <si>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</si>
  <si>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</si>
  <si>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</si>
  <si>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</si>
  <si>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</si>
  <si>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</si>
  <si>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</si>
  <si>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</si>
  <si>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</si>
  <si>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</si>
  <si>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</si>
  <si>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</si>
  <si>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</si>
  <si>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</si>
  <si>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</si>
  <si>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</si>
  <si>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</si>
  <si>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</si>
  <si>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</si>
  <si>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</si>
  <si>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</si>
  <si>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</si>
  <si>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</si>
  <si>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</si>
  <si>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</si>
  <si>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</si>
  <si>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</si>
  <si>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</si>
  <si>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</si>
  <si>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</si>
  <si>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</si>
  <si>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</si>
  <si>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</si>
  <si>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</si>
  <si>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</si>
  <si>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</si>
  <si>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</si>
  <si>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</si>
  <si>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</si>
  <si>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</si>
  <si>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</si>
  <si>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</si>
  <si>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</si>
  <si>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</si>
  <si>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</si>
  <si>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</si>
  <si>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</si>
  <si>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</si>
  <si>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</si>
  <si>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</si>
  <si>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</si>
  <si>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</si>
  <si>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</si>
  <si>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</si>
  <si>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</si>
  <si>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</si>
  <si>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</si>
  <si>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</si>
  <si>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</si>
  <si>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</si>
  <si>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</si>
  <si>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</si>
  <si>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</si>
  <si>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</si>
  <si>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</si>
  <si>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</si>
  <si>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</si>
  <si>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</si>
  <si>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</si>
  <si>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</si>
  <si>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</si>
  <si>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</si>
  <si>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</si>
  <si>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</si>
  <si>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</si>
  <si>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</si>
  <si>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</si>
  <si>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</si>
  <si>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</si>
  <si>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</si>
  <si>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</si>
  <si>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</si>
  <si>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</si>
  <si>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</si>
  <si>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</si>
  <si>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</si>
  <si>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</si>
  <si>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</si>
  <si>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</si>
  <si>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</si>
  <si>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</si>
  <si>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</si>
  <si>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</si>
  <si>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</si>
  <si>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</si>
  <si>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</si>
  <si>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</si>
  <si>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</si>
  <si>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</si>
  <si>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</si>
  <si>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</si>
  <si>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</si>
  <si>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</si>
  <si>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</si>
  <si>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</si>
  <si>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</si>
  <si>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</si>
  <si>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</si>
  <si>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</si>
  <si>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</si>
  <si>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</si>
  <si>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</si>
  <si>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</si>
  <si>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</si>
  <si>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</si>
  <si>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</si>
  <si>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</si>
  <si>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</si>
  <si>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</si>
  <si>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</si>
  <si>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</si>
  <si>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</si>
  <si>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</si>
  <si>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</si>
  <si>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</si>
  <si>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</si>
  <si>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</si>
  <si>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</si>
  <si>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</si>
  <si>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</si>
  <si>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</si>
  <si>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</si>
  <si>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</si>
  <si>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</si>
  <si>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</si>
  <si>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</si>
  <si>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</si>
  <si>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</si>
  <si>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</si>
  <si>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</si>
  <si>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</si>
  <si>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</si>
  <si>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</si>
  <si>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</si>
  <si>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</si>
  <si>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</si>
  <si>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</si>
  <si>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</si>
  <si>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</si>
  <si>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</si>
  <si>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</si>
  <si>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</si>
  <si>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</si>
  <si>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</si>
  <si>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</si>
  <si>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</si>
  <si>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</si>
  <si>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</si>
  <si>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</si>
  <si>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</si>
  <si>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</si>
  <si>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</si>
  <si>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</si>
  <si>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</si>
  <si>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</si>
  <si>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</si>
  <si>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</si>
  <si>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</si>
  <si>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</si>
  <si>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</si>
  <si>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</si>
  <si>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</si>
  <si>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</si>
  <si>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</si>
  <si>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</si>
  <si>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</si>
  <si>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</si>
  <si>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</si>
  <si>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</si>
  <si>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</si>
  <si>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</si>
  <si>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</si>
  <si>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</si>
  <si>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</si>
  <si>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</si>
  <si>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</si>
  <si>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</si>
  <si>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</si>
  <si>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</si>
  <si>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</si>
  <si>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</si>
  <si>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</si>
  <si>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</si>
  <si>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</si>
  <si>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</si>
  <si>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</si>
  <si>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</si>
  <si>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</si>
  <si>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</si>
  <si>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</si>
  <si>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</si>
  <si>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</si>
  <si>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</si>
  <si>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</si>
  <si>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</si>
  <si>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</si>
  <si>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</si>
  <si>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</si>
  <si>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</si>
  <si>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</si>
  <si>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</si>
  <si>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</si>
  <si>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</si>
  <si>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</si>
  <si>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</si>
  <si>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</si>
  <si>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</si>
  <si>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</si>
  <si>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</si>
  <si>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</si>
  <si>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</si>
  <si>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</si>
  <si>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</si>
  <si>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</si>
  <si>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</si>
  <si>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</si>
  <si>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</si>
  <si>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</si>
  <si>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</si>
  <si>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</si>
  <si>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</si>
  <si>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</si>
  <si>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</si>
  <si>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</si>
  <si>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</si>
  <si>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</si>
  <si>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</si>
  <si>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</si>
  <si>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</si>
  <si>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</si>
  <si>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</si>
  <si>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</si>
  <si>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</si>
  <si>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</si>
  <si>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</si>
  <si>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</si>
  <si>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</si>
  <si>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</si>
  <si>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</si>
  <si>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</si>
  <si>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</si>
  <si>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</si>
  <si>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</si>
  <si>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</si>
  <si>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</si>
  <si>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</si>
  <si>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</si>
  <si>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</si>
  <si>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</si>
  <si>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</si>
  <si>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</si>
  <si>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</si>
  <si>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</si>
  <si>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</si>
  <si>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</si>
  <si>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</si>
  <si>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</si>
  <si>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</si>
  <si>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</si>
  <si>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</si>
  <si>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</si>
  <si>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</si>
  <si>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</si>
  <si>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</si>
  <si>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</si>
  <si>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</si>
  <si>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</si>
  <si>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</si>
  <si>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</si>
  <si>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</si>
  <si>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</si>
  <si>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</si>
  <si>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</si>
  <si>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</si>
  <si>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</si>
  <si>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</si>
  <si>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</si>
  <si>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</si>
  <si>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</si>
  <si>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</si>
  <si>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</si>
  <si>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</si>
  <si>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</si>
  <si>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</si>
  <si>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</si>
  <si>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</si>
  <si>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</si>
  <si>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</si>
  <si>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</si>
  <si>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</si>
  <si>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</si>
  <si>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</si>
  <si>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</si>
  <si>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</si>
  <si>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</si>
  <si>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</si>
  <si>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</si>
  <si>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</si>
  <si>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</si>
  <si>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</si>
  <si>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</si>
  <si>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</si>
  <si>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</si>
  <si>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</si>
  <si>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</si>
  <si>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</si>
  <si>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</si>
  <si>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</si>
  <si>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</si>
  <si>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</si>
  <si>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</si>
  <si>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</si>
  <si>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</si>
  <si>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</si>
  <si>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</si>
  <si>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</si>
  <si>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</si>
  <si>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</si>
  <si>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</si>
  <si>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</si>
  <si>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</si>
  <si>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</si>
  <si>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</si>
  <si>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</si>
  <si>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</si>
  <si>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</si>
  <si>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</si>
  <si>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</si>
  <si>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</si>
  <si>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</si>
  <si>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</si>
  <si>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</si>
  <si>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</si>
  <si>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</si>
  <si>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</si>
  <si>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</si>
  <si>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</si>
  <si>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</si>
  <si>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</si>
  <si>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</si>
  <si>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</si>
  <si>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</si>
  <si>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</si>
  <si>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</si>
  <si>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</si>
  <si>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</si>
  <si>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</si>
  <si>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</si>
  <si>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</si>
  <si>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</si>
  <si>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</si>
  <si>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</si>
  <si>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</si>
  <si>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</si>
  <si>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</si>
  <si>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</si>
  <si>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</si>
  <si>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</si>
  <si>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</si>
  <si>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</si>
  <si>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</si>
  <si>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</si>
  <si>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</si>
  <si>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</si>
  <si>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</si>
  <si>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</si>
  <si>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</si>
  <si>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</si>
  <si>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</si>
  <si>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</si>
  <si>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</si>
  <si>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</si>
  <si>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</si>
  <si>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</si>
  <si>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</si>
  <si>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</si>
  <si>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</si>
  <si>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</si>
  <si>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</si>
  <si>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</si>
  <si>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</si>
  <si>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</si>
  <si>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</si>
  <si>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</si>
  <si>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</si>
  <si>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</si>
  <si>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</si>
  <si>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</si>
  <si>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</si>
  <si>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</si>
  <si>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</si>
  <si>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</si>
  <si>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</si>
  <si>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</si>
  <si>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</si>
  <si>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</si>
  <si>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</si>
  <si>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</si>
  <si>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</si>
  <si>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</si>
  <si>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</si>
  <si>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</si>
  <si>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</si>
  <si>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</si>
  <si>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</si>
  <si>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</si>
  <si>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</si>
  <si>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</si>
  <si>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</si>
  <si>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</si>
  <si>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</si>
  <si>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</si>
  <si>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</si>
  <si>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</si>
  <si>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</si>
  <si>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</si>
  <si>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</si>
  <si>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</si>
  <si>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</si>
  <si>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</si>
  <si>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</si>
  <si>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</si>
  <si>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</si>
  <si>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</si>
  <si>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</si>
  <si>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</si>
  <si>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</si>
  <si>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</si>
  <si>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</si>
  <si>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</si>
  <si>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</si>
  <si>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</si>
  <si>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</si>
  <si>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</si>
  <si>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</si>
  <si>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</si>
  <si>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</si>
  <si>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</si>
  <si>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</si>
  <si>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</si>
  <si>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</si>
  <si>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</si>
  <si>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</si>
  <si>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</si>
  <si>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</si>
  <si>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</si>
  <si>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</si>
  <si>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</si>
  <si>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</si>
  <si>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</si>
  <si>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</si>
  <si>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</si>
  <si>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</si>
  <si>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</si>
  <si>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</si>
  <si>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</si>
  <si>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</si>
  <si>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</si>
  <si>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</si>
  <si>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</si>
  <si>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</si>
  <si>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</si>
  <si>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</si>
  <si>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</si>
  <si>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</si>
  <si>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</si>
  <si>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</si>
  <si>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</si>
  <si>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</si>
  <si>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</si>
  <si>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</si>
  <si>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</si>
  <si>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</si>
  <si>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</si>
  <si>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</si>
  <si>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</si>
  <si>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</si>
  <si>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</si>
  <si>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</si>
  <si>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</si>
  <si>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</si>
  <si>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</si>
  <si>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</si>
  <si>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</si>
  <si>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</si>
  <si>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</si>
  <si>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</si>
  <si>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</si>
  <si>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</si>
  <si>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</si>
  <si>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</si>
  <si>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</si>
  <si>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</si>
  <si>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</si>
  <si>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</si>
  <si>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</si>
  <si>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</si>
  <si>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</si>
  <si>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</si>
  <si>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</si>
  <si>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</si>
  <si>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</si>
  <si>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</si>
  <si>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</si>
  <si>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</si>
  <si>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</si>
  <si>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</si>
  <si>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</si>
  <si>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</si>
  <si>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</si>
  <si>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</si>
  <si>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</si>
  <si>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</si>
  <si>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</si>
  <si>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</si>
  <si>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</si>
  <si>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</si>
  <si>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</si>
  <si>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</si>
  <si>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</si>
  <si>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</si>
  <si>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</si>
  <si>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</si>
  <si>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</si>
  <si>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</si>
  <si>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</si>
  <si>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</si>
  <si>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</si>
  <si>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</si>
  <si>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</si>
  <si>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</si>
  <si>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</si>
  <si>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</si>
  <si>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</si>
  <si>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</si>
  <si>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</si>
  <si>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</si>
  <si>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</si>
  <si>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</si>
  <si>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</si>
  <si>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</si>
  <si>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</si>
  <si>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</si>
  <si>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</si>
  <si>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</si>
  <si>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</si>
  <si>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</si>
  <si>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</si>
  <si>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</si>
  <si>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</si>
  <si>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</si>
  <si>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</si>
  <si>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</si>
  <si>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</si>
  <si>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</si>
  <si>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</si>
  <si>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</si>
  <si>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</si>
  <si>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</si>
  <si>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</si>
  <si>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</si>
  <si>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</si>
  <si>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</si>
  <si>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</si>
  <si>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</si>
  <si>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</si>
  <si>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</si>
  <si>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</si>
  <si>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</si>
  <si>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</si>
  <si>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</si>
  <si>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</si>
  <si>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</si>
  <si>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</si>
  <si>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</si>
  <si>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</si>
  <si>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</si>
  <si>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</si>
  <si>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</si>
  <si>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</si>
  <si>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</si>
  <si>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</si>
  <si>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</si>
  <si>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</si>
  <si>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</si>
  <si>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</si>
  <si>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</si>
  <si>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</si>
  <si>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</si>
  <si>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</si>
  <si>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</si>
  <si>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</si>
  <si>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</si>
  <si>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</si>
  <si>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</si>
  <si>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</si>
  <si>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</si>
  <si>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</si>
  <si>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</si>
  <si>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</si>
  <si>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</si>
  <si>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</si>
  <si>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</si>
  <si>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</si>
  <si>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</si>
  <si>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</si>
  <si>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</si>
  <si>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</si>
  <si>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</si>
  <si>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</si>
  <si>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</si>
  <si>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</si>
  <si>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</si>
  <si>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</si>
  <si>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</si>
  <si>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</si>
  <si>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</si>
  <si>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</si>
  <si>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</si>
  <si>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</si>
  <si>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</si>
  <si>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</si>
  <si>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</si>
  <si>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</si>
  <si>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</si>
  <si>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</si>
  <si>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</si>
  <si>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</si>
  <si>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</si>
  <si>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</si>
  <si>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</si>
  <si>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</si>
  <si>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</si>
  <si>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</si>
  <si>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</si>
  <si>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</si>
  <si>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</si>
  <si>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</si>
  <si>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</si>
  <si>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</si>
  <si>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</si>
  <si>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</si>
  <si>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</si>
  <si>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</si>
  <si>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</si>
  <si>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</si>
  <si>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</si>
  <si>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</si>
  <si>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</si>
  <si>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</si>
  <si>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</si>
  <si>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</si>
  <si>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</si>
  <si>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</si>
  <si>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</si>
  <si>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</si>
  <si>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</si>
  <si>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</si>
  <si>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</si>
  <si>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</si>
  <si>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</si>
  <si>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</si>
  <si>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</si>
  <si>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</si>
  <si>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</si>
  <si>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</si>
  <si>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</si>
  <si>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</si>
  <si>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</si>
  <si>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</si>
  <si>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</si>
  <si>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</si>
  <si>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</si>
  <si>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</si>
  <si>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</si>
  <si>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</si>
  <si>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</si>
  <si>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</si>
  <si>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</si>
  <si>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</si>
  <si>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</si>
  <si>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</si>
  <si>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</si>
  <si>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</si>
  <si>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</si>
  <si>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</si>
  <si>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</si>
  <si>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</si>
  <si>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</si>
  <si>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</si>
  <si>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</si>
  <si>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</si>
  <si>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</si>
  <si>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</si>
  <si>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</si>
  <si>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</si>
  <si>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</si>
  <si>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</si>
  <si>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</si>
  <si>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</si>
  <si>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</si>
  <si>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</si>
  <si>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</si>
  <si>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</si>
  <si>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</si>
  <si>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</si>
  <si>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</si>
  <si>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</si>
  <si>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</si>
  <si>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</si>
  <si>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</si>
  <si>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</si>
  <si>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</si>
  <si>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</si>
  <si>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</si>
  <si>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</si>
  <si>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</si>
  <si>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</si>
  <si>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</si>
  <si>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</si>
  <si>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</si>
  <si>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</si>
  <si>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</si>
  <si>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</si>
  <si>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</si>
  <si>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</si>
  <si>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</si>
  <si>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</si>
  <si>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</si>
  <si>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</si>
  <si>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</si>
  <si>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</si>
  <si>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</si>
  <si>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</si>
  <si>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</si>
  <si>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</si>
  <si>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</si>
  <si>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</si>
  <si>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</si>
  <si>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</si>
  <si>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</si>
  <si>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</si>
  <si>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</si>
  <si>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</si>
  <si>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</si>
  <si>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</si>
  <si>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</si>
  <si>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</si>
  <si>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</si>
  <si>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</si>
  <si>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</si>
  <si>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</si>
  <si>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</si>
  <si>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</si>
  <si>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</si>
  <si>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</si>
  <si>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</si>
  <si>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</si>
  <si>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</si>
  <si>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</si>
  <si>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</si>
  <si>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</si>
  <si>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</si>
  <si>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</si>
  <si>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</si>
  <si>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</si>
  <si>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</si>
  <si>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</si>
  <si>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</si>
  <si>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</si>
  <si>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</si>
  <si>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</si>
  <si>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</si>
  <si>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</si>
  <si>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</si>
  <si>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</si>
  <si>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</si>
  <si>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</si>
  <si>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</si>
  <si>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</si>
  <si>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</si>
  <si>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</si>
  <si>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</si>
  <si>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</si>
  <si>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</si>
  <si>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</si>
  <si>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</si>
  <si>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</si>
  <si>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</si>
  <si>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</si>
  <si>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</si>
  <si>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</si>
  <si>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</si>
  <si>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</si>
  <si>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</si>
  <si>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</si>
  <si>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</si>
  <si>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</si>
  <si>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</si>
  <si>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</si>
  <si>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</si>
  <si>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</si>
  <si>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</si>
  <si>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</si>
  <si>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</si>
  <si>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</si>
  <si>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</si>
  <si>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</si>
  <si>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</si>
  <si>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</si>
  <si>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</si>
  <si>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</si>
  <si>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</si>
  <si>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</si>
  <si>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</si>
  <si>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</si>
  <si>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</si>
  <si>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</si>
  <si>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</si>
  <si>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</si>
  <si>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</si>
  <si>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</si>
  <si>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</si>
  <si>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</si>
  <si>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</si>
  <si>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</si>
  <si>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</si>
  <si>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</si>
  <si>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</si>
  <si>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</si>
  <si>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</si>
  <si>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</si>
  <si>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</si>
  <si>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</si>
  <si>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</si>
  <si>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</si>
  <si>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</si>
  <si>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</si>
  <si>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</si>
  <si>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</si>
  <si>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</si>
  <si>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</si>
  <si>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</si>
  <si>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</si>
  <si>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</si>
  <si>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</si>
  <si>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</si>
  <si>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</si>
  <si>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</si>
  <si>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</si>
  <si>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</si>
  <si>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</si>
  <si>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</si>
  <si>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</si>
  <si>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</si>
  <si>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</si>
  <si>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</si>
  <si>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</si>
  <si>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</si>
  <si>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</si>
  <si>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</si>
  <si>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</si>
  <si>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</si>
  <si>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</si>
  <si>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</si>
  <si>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</si>
  <si>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</si>
  <si>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</si>
  <si>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</si>
  <si>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</si>
  <si>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</si>
  <si>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</si>
  <si>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</si>
  <si>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</si>
  <si>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</si>
  <si>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</si>
  <si>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</si>
  <si>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</si>
  <si>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</si>
  <si>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</si>
  <si>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</si>
  <si>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</si>
  <si>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</si>
  <si>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</si>
  <si>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</si>
  <si>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</si>
  <si>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</si>
  <si>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</si>
  <si>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</si>
  <si>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</si>
  <si>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</si>
  <si>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</si>
  <si>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</si>
  <si>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</si>
  <si>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</si>
  <si>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</si>
  <si>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</si>
  <si>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</si>
  <si>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</si>
  <si>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</si>
  <si>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</si>
  <si>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</si>
  <si>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</si>
  <si>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</si>
  <si>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</si>
  <si>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</si>
  <si>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</si>
  <si>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</si>
  <si>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</si>
  <si>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</si>
  <si>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</si>
  <si>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</si>
  <si>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</si>
  <si>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</si>
  <si>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</si>
  <si>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</si>
  <si>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</si>
  <si>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</si>
  <si>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</si>
  <si>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</si>
  <si>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</si>
  <si>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</si>
  <si>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</si>
  <si>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</si>
  <si>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</si>
  <si>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</si>
  <si>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</si>
  <si>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</si>
  <si>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</si>
  <si>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</si>
  <si>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</si>
  <si>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</si>
  <si>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</si>
  <si>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</si>
  <si>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</si>
  <si>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</si>
  <si>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</si>
  <si>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</si>
  <si>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</si>
  <si>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</si>
  <si>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</si>
  <si>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</si>
  <si>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</si>
  <si>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</si>
  <si>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</si>
  <si>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</si>
  <si>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</si>
  <si>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</si>
  <si>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</si>
  <si>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</si>
  <si>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</si>
  <si>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</si>
  <si>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</si>
  <si>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</si>
  <si>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</si>
  <si>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</si>
  <si>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</si>
  <si>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</si>
  <si>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</si>
  <si>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</si>
  <si>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</si>
  <si>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</si>
  <si>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</si>
  <si>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</si>
  <si>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</si>
  <si>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</si>
  <si>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</si>
  <si>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</si>
  <si>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</si>
  <si>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</si>
  <si>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</si>
  <si>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</si>
  <si>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</si>
  <si>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</si>
  <si>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</si>
  <si>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</si>
  <si>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</si>
  <si>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</si>
  <si>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</si>
  <si>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</si>
  <si>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</si>
  <si>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</si>
  <si>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</si>
  <si>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</si>
  <si>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</si>
  <si>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</si>
  <si>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</si>
  <si>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</si>
  <si>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</si>
  <si>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</si>
  <si>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</si>
  <si>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</si>
  <si>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</si>
  <si>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</si>
  <si>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</si>
  <si>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</si>
  <si>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</si>
  <si>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</si>
  <si>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</si>
  <si>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</si>
  <si>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</si>
  <si>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</si>
  <si>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</si>
  <si>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</si>
  <si>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</si>
  <si>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</si>
  <si>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</si>
  <si>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</si>
  <si>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</si>
  <si>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</si>
  <si>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</si>
  <si>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</si>
  <si>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</si>
  <si>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</si>
  <si>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</si>
  <si>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</si>
  <si>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</si>
  <si>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</si>
  <si>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</si>
  <si>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</si>
  <si>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</si>
  <si>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</si>
  <si>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</si>
  <si>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</si>
  <si>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</si>
  <si>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</si>
  <si>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</si>
  <si>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</si>
  <si>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</si>
  <si>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</si>
  <si>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</si>
  <si>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</si>
  <si>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</si>
  <si>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</si>
  <si>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</si>
  <si>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</si>
  <si>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</si>
  <si>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</si>
  <si>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</si>
  <si>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</si>
  <si>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</si>
  <si>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</si>
  <si>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</si>
  <si>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</si>
  <si>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</si>
  <si>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</si>
  <si>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</si>
  <si>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</si>
  <si>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</si>
  <si>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</si>
  <si>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</si>
  <si>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</si>
  <si>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</si>
  <si>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</si>
  <si>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</si>
  <si>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</si>
  <si>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</si>
  <si>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</si>
  <si>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</si>
  <si>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</si>
  <si>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</si>
  <si>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</si>
  <si>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</si>
  <si>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</si>
  <si>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</si>
  <si>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</si>
  <si>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</si>
  <si>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</si>
  <si>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</si>
  <si>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</si>
  <si>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</si>
  <si>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</si>
  <si>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</si>
  <si>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</si>
  <si>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</si>
  <si>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</si>
  <si>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</si>
  <si>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</si>
  <si>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</si>
  <si>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</si>
  <si>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</si>
  <si>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</si>
  <si>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</si>
  <si>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</si>
  <si>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</si>
  <si>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</si>
  <si>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</si>
  <si>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</si>
  <si>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</si>
  <si>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</si>
  <si>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</si>
  <si>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</si>
  <si>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</si>
  <si>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</si>
  <si>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</si>
  <si>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</si>
  <si>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</si>
  <si>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</si>
  <si>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</si>
  <si>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</si>
  <si>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</si>
  <si>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</si>
  <si>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</si>
  <si>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</si>
  <si>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</si>
  <si>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</si>
  <si>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</si>
  <si>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</si>
  <si>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</si>
  <si>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</si>
  <si>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</si>
  <si>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</si>
  <si>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</si>
  <si>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</si>
  <si>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</si>
  <si>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</si>
  <si>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</si>
  <si>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</si>
  <si>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</si>
  <si>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</si>
  <si>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</si>
  <si>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</si>
  <si>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</si>
  <si>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</si>
  <si>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</si>
  <si>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</si>
  <si>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</si>
  <si>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</si>
  <si>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</si>
  <si>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</si>
  <si>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</si>
  <si>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</si>
  <si>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</si>
  <si>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</si>
  <si>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</si>
  <si>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</si>
  <si>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</si>
  <si>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</si>
  <si>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</si>
  <si>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</si>
  <si>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</si>
  <si>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</si>
  <si>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</si>
  <si>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</si>
  <si>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</si>
  <si>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</si>
  <si>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</si>
  <si>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</si>
  <si>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</si>
  <si>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</si>
  <si>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</si>
  <si>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</si>
  <si>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</si>
  <si>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</si>
  <si>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</si>
  <si>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</si>
  <si>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</si>
  <si>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</si>
  <si>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</si>
  <si>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</si>
  <si>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</si>
  <si>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</si>
  <si>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</si>
  <si>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</si>
  <si>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</si>
  <si>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</si>
  <si>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</si>
  <si>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</si>
  <si>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</si>
  <si>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</si>
  <si>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</si>
  <si>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</si>
  <si>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</si>
  <si>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</si>
  <si>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</si>
  <si>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</si>
  <si>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</si>
  <si>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</si>
  <si>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</si>
  <si>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</si>
  <si>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</si>
  <si>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</si>
  <si>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</si>
  <si>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</si>
  <si>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</si>
  <si>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</si>
  <si>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</si>
  <si>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</si>
  <si>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</si>
  <si>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</si>
  <si>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</si>
  <si>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</si>
  <si>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</si>
  <si>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</si>
  <si>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</si>
  <si>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</si>
  <si>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</si>
  <si>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</si>
  <si>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</si>
  <si>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</si>
  <si>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</si>
  <si>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</si>
  <si>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</si>
  <si>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</si>
  <si>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</si>
  <si>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</si>
  <si>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</si>
  <si>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</si>
  <si>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</si>
  <si>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</si>
  <si>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</si>
  <si>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</si>
  <si>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</si>
  <si>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</si>
  <si>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</si>
  <si>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</si>
  <si>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</si>
  <si>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</si>
  <si>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</si>
  <si>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</si>
  <si>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</si>
  <si>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</si>
  <si>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</si>
  <si>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</si>
  <si>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</si>
  <si>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</si>
  <si>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</si>
  <si>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</si>
  <si>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</si>
  <si>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</si>
  <si>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</si>
  <si>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</si>
  <si>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</si>
  <si>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</si>
  <si>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</si>
  <si>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</si>
  <si>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</si>
  <si>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</si>
  <si>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</si>
  <si>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</si>
  <si>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</si>
  <si>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</si>
  <si>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</si>
  <si>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</si>
  <si>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</si>
  <si>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</si>
  <si>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</si>
  <si>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</si>
  <si>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</si>
  <si>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</si>
  <si>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</si>
  <si>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</si>
  <si>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</si>
  <si>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</si>
  <si>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</si>
  <si>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</si>
  <si>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</si>
  <si>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</si>
  <si>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</si>
  <si>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</si>
  <si>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</si>
  <si>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</si>
  <si>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</si>
  <si>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</si>
  <si>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</si>
  <si>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</si>
  <si>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</si>
  <si>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</si>
  <si>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</si>
  <si>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</si>
  <si>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</si>
  <si>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</si>
  <si>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</si>
  <si>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</si>
  <si>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</si>
  <si>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</si>
  <si>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</si>
  <si>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</si>
  <si>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</si>
  <si>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</si>
  <si>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</si>
  <si>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</si>
  <si>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</si>
  <si>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</si>
  <si>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</si>
  <si>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</si>
  <si>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</si>
  <si>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</si>
  <si>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</si>
  <si>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</si>
  <si>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</si>
  <si>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</si>
  <si>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</si>
  <si>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</si>
  <si>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</si>
  <si>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</si>
  <si>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</si>
  <si>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</si>
  <si>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</si>
  <si>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</si>
  <si>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</si>
  <si>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</si>
  <si>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</si>
  <si>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</si>
  <si>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</si>
  <si>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</si>
  <si>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</si>
  <si>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</si>
  <si>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</si>
  <si>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</si>
  <si>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</si>
  <si>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</si>
  <si>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</si>
  <si>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</si>
  <si>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</si>
  <si>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</si>
  <si>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</si>
  <si>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</si>
  <si>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</si>
  <si>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</si>
  <si>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</si>
  <si>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</si>
  <si>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</si>
  <si>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</si>
  <si>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</si>
  <si>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</si>
  <si>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</si>
  <si>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</si>
  <si>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</si>
  <si>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</si>
  <si>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</si>
  <si>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</si>
  <si>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</si>
  <si>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</si>
  <si>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</si>
  <si>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</si>
  <si>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</si>
  <si>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</si>
  <si>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</si>
  <si>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</si>
  <si>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</si>
  <si>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</si>
  <si>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</si>
  <si>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</si>
  <si>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</si>
  <si>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</si>
  <si>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</si>
  <si>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</si>
  <si>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</si>
  <si>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</si>
  <si>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</si>
  <si>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</si>
  <si>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</si>
  <si>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</si>
  <si>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</si>
  <si>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</si>
  <si>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</si>
  <si>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</si>
  <si>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</si>
  <si>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</si>
  <si>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</si>
  <si>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</si>
  <si>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</si>
  <si>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</si>
  <si>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</si>
  <si>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</si>
  <si>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</si>
  <si>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</si>
  <si>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</si>
  <si>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</si>
  <si>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</si>
  <si>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</si>
  <si>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</si>
  <si>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</si>
  <si>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</si>
  <si>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</si>
  <si>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</si>
  <si>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</si>
  <si>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</si>
  <si>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</si>
  <si>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</si>
  <si>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</si>
  <si>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</si>
  <si>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</si>
  <si>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</si>
  <si>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</si>
  <si>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</si>
  <si>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</si>
  <si>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</si>
  <si>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</si>
  <si>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</si>
  <si>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</si>
  <si>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</si>
  <si>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</si>
  <si>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</si>
  <si>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</si>
  <si>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</si>
  <si>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</si>
  <si>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</si>
  <si>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</si>
  <si>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</si>
  <si>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</si>
  <si>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</si>
  <si>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</si>
  <si>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</si>
  <si>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</si>
  <si>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</si>
  <si>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</si>
  <si>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</si>
  <si>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</si>
  <si>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</si>
  <si>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</si>
  <si>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</si>
  <si>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</si>
  <si>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</si>
  <si>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</si>
  <si>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</si>
  <si>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</si>
  <si>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</si>
  <si>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</si>
  <si>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</si>
  <si>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</si>
  <si>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</si>
  <si>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</si>
  <si>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</si>
  <si>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</si>
  <si>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</si>
  <si>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</si>
  <si>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</si>
  <si>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</si>
  <si>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</si>
  <si>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</si>
  <si>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</si>
  <si>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</si>
  <si>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</si>
  <si>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</si>
  <si>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</si>
  <si>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</si>
  <si>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</si>
  <si>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</si>
  <si>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</si>
  <si>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</si>
  <si>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</si>
  <si>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</si>
  <si>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</si>
  <si>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</si>
  <si>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</si>
  <si>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</si>
  <si>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</si>
  <si>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</si>
  <si>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</si>
  <si>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</si>
  <si>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</si>
  <si>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</si>
  <si>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</si>
  <si>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</si>
  <si>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</si>
  <si>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</si>
  <si>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</si>
  <si>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</si>
  <si>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</si>
  <si>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</si>
  <si>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</si>
  <si>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</si>
  <si>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</si>
  <si>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</si>
  <si>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</si>
  <si>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</si>
  <si>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</si>
  <si>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</si>
  <si>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</si>
  <si>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</si>
  <si>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</si>
  <si>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</si>
  <si>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</si>
  <si>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</si>
  <si>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</si>
  <si>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</si>
  <si>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</si>
  <si>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</si>
  <si>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</si>
  <si>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</si>
  <si>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</si>
  <si>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</si>
  <si>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</si>
  <si>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</si>
  <si>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</si>
  <si>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</si>
  <si>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</si>
  <si>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</si>
  <si>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</si>
  <si>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</si>
  <si>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</si>
  <si>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</si>
  <si>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</si>
  <si>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</si>
  <si>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</si>
  <si>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</si>
  <si>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</si>
  <si>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</si>
  <si>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</si>
  <si>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</si>
  <si>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</si>
  <si>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</si>
  <si>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</si>
  <si>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</si>
  <si>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</si>
  <si>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</si>
  <si>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</si>
  <si>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</si>
  <si>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</si>
  <si>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</si>
  <si>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</si>
  <si>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</si>
  <si>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</si>
  <si>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</si>
  <si>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</si>
  <si>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</si>
  <si>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</si>
  <si>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</si>
  <si>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</si>
  <si>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</si>
  <si>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</si>
  <si>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</si>
  <si>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</si>
  <si>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</si>
  <si>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</si>
  <si>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</si>
  <si>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</si>
  <si>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</si>
  <si>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</si>
  <si>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</si>
  <si>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</si>
  <si>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</si>
  <si>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</si>
  <si>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</si>
  <si>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</si>
  <si>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</si>
  <si>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</si>
  <si>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</si>
  <si>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</si>
  <si>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</si>
  <si>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</si>
  <si>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</si>
  <si>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</si>
  <si>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</si>
  <si>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</si>
  <si>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</si>
  <si>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</si>
  <si>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</si>
  <si>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</si>
  <si>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</si>
  <si>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</si>
  <si>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</si>
  <si>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</si>
  <si>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</si>
  <si>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</si>
  <si>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</si>
  <si>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</si>
  <si>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</si>
  <si>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</si>
  <si>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</si>
  <si>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</si>
  <si>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</si>
  <si>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</si>
  <si>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</si>
  <si>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</si>
  <si>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</si>
  <si>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</si>
  <si>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</si>
  <si>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</si>
  <si>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</si>
  <si>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</si>
  <si>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</si>
  <si>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</si>
  <si>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</si>
  <si>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</si>
  <si>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</si>
  <si>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</si>
  <si>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</si>
  <si>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</si>
  <si>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</si>
  <si>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</si>
  <si>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</si>
  <si>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</si>
  <si>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</si>
  <si>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</si>
  <si>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</si>
  <si>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</si>
  <si>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</si>
  <si>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</si>
  <si>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</si>
  <si>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</si>
  <si>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</si>
  <si>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</si>
  <si>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</si>
  <si>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</si>
  <si>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</si>
  <si>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</si>
  <si>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</si>
  <si>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</si>
  <si>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</si>
  <si>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</si>
  <si>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</si>
  <si>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</si>
  <si>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</si>
  <si>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</si>
  <si>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</si>
  <si>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</si>
  <si>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</si>
  <si>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</si>
  <si>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</si>
  <si>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</si>
  <si>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</si>
  <si>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</si>
  <si>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</si>
  <si>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</si>
  <si>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</si>
  <si>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</si>
  <si>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</si>
  <si>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</si>
  <si>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</si>
  <si>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</si>
  <si>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</si>
  <si>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</si>
  <si>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</si>
  <si>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</si>
  <si>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</si>
  <si>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</si>
  <si>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</si>
  <si>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</si>
  <si>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</si>
  <si>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</si>
  <si>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</si>
  <si>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</si>
  <si>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</si>
  <si>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</si>
  <si>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</si>
  <si>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</si>
  <si>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</si>
  <si>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</si>
  <si>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</si>
  <si>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</si>
  <si>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</si>
  <si>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</si>
  <si>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</si>
  <si>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</si>
  <si>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</si>
  <si>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</si>
  <si>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</si>
  <si>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</si>
  <si>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</si>
  <si>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</si>
  <si>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</si>
  <si>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</si>
  <si>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</si>
  <si>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</si>
  <si>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</si>
  <si>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</si>
  <si>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</si>
  <si>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</si>
  <si>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</si>
  <si>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</si>
  <si>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</si>
  <si>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</si>
  <si>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</si>
  <si>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</si>
  <si>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</si>
  <si>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</si>
  <si>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</si>
  <si>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</si>
  <si>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</si>
  <si>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</si>
  <si>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</si>
  <si>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</si>
  <si>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</si>
  <si>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</si>
  <si>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</si>
  <si>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</si>
  <si>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</si>
  <si>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</si>
  <si>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</si>
  <si>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</si>
  <si>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</si>
  <si>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</si>
  <si>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</si>
  <si>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</si>
  <si>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</si>
  <si>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</si>
  <si>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</si>
  <si>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</si>
  <si>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</si>
  <si>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</si>
  <si>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</si>
  <si>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</si>
  <si>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</si>
  <si>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</si>
  <si>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</si>
  <si>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</si>
  <si>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</si>
  <si>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</si>
  <si>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</si>
  <si>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</si>
  <si>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</si>
  <si>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</si>
  <si>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</si>
  <si>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</si>
  <si>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</si>
  <si>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</si>
  <si>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</si>
  <si>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</si>
  <si>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</si>
  <si>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</si>
  <si>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</si>
  <si>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</si>
  <si>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</si>
  <si>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</si>
  <si>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</si>
  <si>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</si>
  <si>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</si>
  <si>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</si>
  <si>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</si>
  <si>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</si>
  <si>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</si>
  <si>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</si>
  <si>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</si>
  <si>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</si>
  <si>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</si>
  <si>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</si>
  <si>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</si>
  <si>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</si>
  <si>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</si>
  <si>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</si>
  <si>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</si>
  <si>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</si>
  <si>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</si>
  <si>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</si>
  <si>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</si>
  <si>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</si>
  <si>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</si>
  <si>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</si>
  <si>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</si>
  <si>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</si>
  <si>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</si>
  <si>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</si>
  <si>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</si>
  <si>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</si>
  <si>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</si>
  <si>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</si>
  <si>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</si>
  <si>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</si>
  <si>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</si>
  <si>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</si>
  <si>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</si>
  <si>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</si>
  <si>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</si>
  <si>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</si>
  <si>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</si>
  <si>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</si>
  <si>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</si>
  <si>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</si>
  <si>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</si>
  <si>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</si>
  <si>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</si>
  <si>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</si>
  <si>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</si>
  <si>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</si>
  <si>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</si>
  <si>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</si>
  <si>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</si>
  <si>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</si>
  <si>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</si>
  <si>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</si>
  <si>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</si>
  <si>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</si>
  <si>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</si>
  <si>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</si>
  <si>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</si>
  <si>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</si>
  <si>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</si>
  <si>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</si>
  <si>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</si>
  <si>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</si>
  <si>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</si>
  <si>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</si>
  <si>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</si>
  <si>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</si>
  <si>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</si>
  <si>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</si>
  <si>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</si>
  <si>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</si>
  <si>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</si>
  <si>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</si>
  <si>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</si>
  <si>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</si>
  <si>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</si>
  <si>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</si>
  <si>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</si>
  <si>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</si>
  <si>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</si>
  <si>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</si>
  <si>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</si>
  <si>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</si>
  <si>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</si>
  <si>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</si>
  <si>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</si>
  <si>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</si>
  <si>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</si>
  <si>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</si>
  <si>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</si>
  <si>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</si>
  <si>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</si>
  <si>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</si>
  <si>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</si>
  <si>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</si>
  <si>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</si>
  <si>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</si>
  <si>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</si>
  <si>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</si>
  <si>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</si>
  <si>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</si>
  <si>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</si>
  <si>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</si>
  <si>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</si>
  <si>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</si>
  <si>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</si>
  <si>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</si>
  <si>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</si>
  <si>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</si>
  <si>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</si>
  <si>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</si>
  <si>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</si>
  <si>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</si>
  <si>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</si>
  <si>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</si>
  <si>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</si>
  <si>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</si>
  <si>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</si>
  <si>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</si>
  <si>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</si>
  <si>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</si>
  <si>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</si>
  <si>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</si>
  <si>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</si>
  <si>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</si>
  <si>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</si>
  <si>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</si>
  <si>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</si>
  <si>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</si>
  <si>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</si>
  <si>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</si>
  <si>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</si>
  <si>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</si>
  <si>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</si>
  <si>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</si>
  <si>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</si>
  <si>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</si>
  <si>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</si>
  <si>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</si>
  <si>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</si>
  <si>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</si>
  <si>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</si>
  <si>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</si>
  <si>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</si>
  <si>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</si>
  <si>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</si>
  <si>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</si>
  <si>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</si>
  <si>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</si>
  <si>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</si>
  <si>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</si>
  <si>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</si>
  <si>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</si>
  <si>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</si>
  <si>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</si>
  <si>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</si>
  <si>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</si>
  <si>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</si>
  <si>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</si>
  <si>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</si>
  <si>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</si>
  <si>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</si>
  <si>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</si>
  <si>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</si>
  <si>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</si>
  <si>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</si>
  <si>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</si>
  <si>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</si>
  <si>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</si>
  <si>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</si>
  <si>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</si>
  <si>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</si>
  <si>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</si>
  <si>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</si>
  <si>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</si>
  <si>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</si>
  <si>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</si>
  <si>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</si>
  <si>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</si>
  <si>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</si>
  <si>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</si>
  <si>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</si>
  <si>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</si>
  <si>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</si>
  <si>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</si>
  <si>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</si>
  <si>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</si>
  <si>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</si>
  <si>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</si>
  <si>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</si>
  <si>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</si>
  <si>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</si>
  <si>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</si>
  <si>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</si>
  <si>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</si>
  <si>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</si>
  <si>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</si>
  <si>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</si>
  <si>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</si>
  <si>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</si>
  <si>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</si>
  <si>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</si>
  <si>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</si>
  <si>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</si>
  <si>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</si>
  <si>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</si>
  <si>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</si>
  <si>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</si>
  <si>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</si>
  <si>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</si>
  <si>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</si>
  <si>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</si>
  <si>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</si>
  <si>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</si>
  <si>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</si>
  <si>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</si>
  <si>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</si>
  <si>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</si>
  <si>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</si>
  <si>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</si>
  <si>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</si>
  <si>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</si>
  <si>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</si>
  <si>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</si>
  <si>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</si>
  <si>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</si>
  <si>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</si>
  <si>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</si>
  <si>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</si>
  <si>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</si>
  <si>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</si>
  <si>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</si>
  <si>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</si>
  <si>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</si>
  <si>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</si>
  <si>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</si>
  <si>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</si>
  <si>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</si>
  <si>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</si>
  <si>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</si>
  <si>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</si>
  <si>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</si>
  <si>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</si>
  <si>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</si>
  <si>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</si>
  <si>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</si>
  <si>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</si>
  <si>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</si>
  <si>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</si>
  <si>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</si>
  <si>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</si>
  <si>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</si>
  <si>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</si>
  <si>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</si>
  <si>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</si>
  <si>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</si>
  <si>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</si>
  <si>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</si>
  <si>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</si>
  <si>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</si>
  <si>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</si>
  <si>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</si>
  <si>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</si>
  <si>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</si>
  <si>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</si>
  <si>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</si>
  <si>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</si>
  <si>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</si>
  <si>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</si>
  <si>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</si>
  <si>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</si>
  <si>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</si>
  <si>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</si>
  <si>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</si>
  <si>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</si>
  <si>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</si>
  <si>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</si>
  <si>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</si>
  <si>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</si>
  <si>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</si>
  <si>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</si>
  <si>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</si>
  <si>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</si>
  <si>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</si>
  <si>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</si>
  <si>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</si>
  <si>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</si>
  <si>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</si>
  <si>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</si>
  <si>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</si>
  <si>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</si>
  <si>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</si>
  <si>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</si>
  <si>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</si>
  <si>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</si>
  <si>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</si>
  <si>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</si>
  <si>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</si>
  <si>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</si>
  <si>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</si>
  <si>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</si>
  <si>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</si>
  <si>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</si>
  <si>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</si>
  <si>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</si>
  <si>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</si>
  <si>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</si>
  <si>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</si>
  <si>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</si>
  <si>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</si>
  <si>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</si>
  <si>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</si>
  <si>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</si>
  <si>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</si>
  <si>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</si>
  <si>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</si>
  <si>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</si>
  <si>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</si>
  <si>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</si>
  <si>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</si>
  <si>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</si>
  <si>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</si>
  <si>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</si>
  <si>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</si>
  <si>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</si>
  <si>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</si>
  <si>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</si>
  <si>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</si>
  <si>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</si>
  <si>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</si>
  <si>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</si>
  <si>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</si>
  <si>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</si>
  <si>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</si>
  <si>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</si>
  <si>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</si>
  <si>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</si>
  <si>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</si>
  <si>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</si>
  <si>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</si>
  <si>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</si>
  <si>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</si>
  <si>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</si>
  <si>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</si>
  <si>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</si>
  <si>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</si>
  <si>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</si>
  <si>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</si>
  <si>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</si>
  <si>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</si>
  <si>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</si>
  <si>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</si>
  <si>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</si>
  <si>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</si>
  <si>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</si>
  <si>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</si>
  <si>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</si>
  <si>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</si>
  <si>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</si>
  <si>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</si>
  <si>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</si>
  <si>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</si>
  <si>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</si>
  <si>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</si>
  <si>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</si>
  <si>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</si>
  <si>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</si>
  <si>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</si>
  <si>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</si>
  <si>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</si>
  <si>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</si>
  <si>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</si>
  <si>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</si>
  <si>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</si>
  <si>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</si>
  <si>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</si>
  <si>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</si>
  <si>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</si>
  <si>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</si>
  <si>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</si>
  <si>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</si>
  <si>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</si>
  <si>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</si>
  <si>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</si>
  <si>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</si>
  <si>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</si>
  <si>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</si>
  <si>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</si>
  <si>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</si>
  <si>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</si>
  <si>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</si>
  <si>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</si>
  <si>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</si>
  <si>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</si>
  <si>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</si>
  <si>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</si>
  <si>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</si>
  <si>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</si>
  <si>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</si>
  <si>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</si>
  <si>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</si>
  <si>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</si>
  <si>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</si>
  <si>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</si>
  <si>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</si>
  <si>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</si>
  <si>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</si>
  <si>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</si>
  <si>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</si>
  <si>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</si>
  <si>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</si>
  <si>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</si>
  <si>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</si>
  <si>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</si>
  <si>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</si>
  <si>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</si>
  <si>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</si>
  <si>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</si>
  <si>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</si>
  <si>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</si>
  <si>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</si>
  <si>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</si>
  <si>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</si>
  <si>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</si>
  <si>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</si>
  <si>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</si>
  <si>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</si>
  <si>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</si>
  <si>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</si>
  <si>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</si>
  <si>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</si>
  <si>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</si>
  <si>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</si>
  <si>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</si>
  <si>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</si>
  <si>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</si>
  <si>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</si>
  <si>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</si>
  <si>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</si>
  <si>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</si>
  <si>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</si>
  <si>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</si>
  <si>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</si>
  <si>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</si>
  <si>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</si>
  <si>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</si>
  <si>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</si>
  <si>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</si>
  <si>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</si>
  <si>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</si>
  <si>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</si>
  <si>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</si>
  <si>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</si>
  <si>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</si>
  <si>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</si>
  <si>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</si>
  <si>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</si>
  <si>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</si>
  <si>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</si>
  <si>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</si>
  <si>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</si>
  <si>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</si>
  <si>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</si>
  <si>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</si>
  <si>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</si>
  <si>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</si>
  <si>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</si>
  <si>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</si>
  <si>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</si>
  <si>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</si>
  <si>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</si>
  <si>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</si>
  <si>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</si>
  <si>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</si>
  <si>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</si>
  <si>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</si>
  <si>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</si>
  <si>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</si>
  <si>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</si>
  <si>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</si>
  <si>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</si>
  <si>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</si>
  <si>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</si>
  <si>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</si>
  <si>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</si>
  <si>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</si>
  <si>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</si>
  <si>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</si>
  <si>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</si>
  <si>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</si>
  <si>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</si>
  <si>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</si>
  <si>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</si>
  <si>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</si>
  <si>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</si>
  <si>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</si>
  <si>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</si>
  <si>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</si>
  <si>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</si>
  <si>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</si>
  <si>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</si>
  <si>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</si>
  <si>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</si>
  <si>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</si>
  <si>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</si>
  <si>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</si>
  <si>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</si>
  <si>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</si>
  <si>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</si>
  <si>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</si>
  <si>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</si>
  <si>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</si>
  <si>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</si>
  <si>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</si>
  <si>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</si>
  <si>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</si>
  <si>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</si>
  <si>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</si>
  <si>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</si>
  <si>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</si>
  <si>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</si>
  <si>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</si>
  <si>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</si>
  <si>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</si>
  <si>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</si>
  <si>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</si>
  <si>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</si>
  <si>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</si>
  <si>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</si>
  <si>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</si>
  <si>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</si>
  <si>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</si>
  <si>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</si>
  <si>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</si>
  <si>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</si>
  <si>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</si>
  <si>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</si>
  <si>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</si>
  <si>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</si>
  <si>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</si>
  <si>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</si>
  <si>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</si>
  <si>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</si>
  <si>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</si>
  <si>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</si>
  <si>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</si>
  <si>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</si>
  <si>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</si>
  <si>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</si>
  <si>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</si>
  <si>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</si>
  <si>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</si>
  <si>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</si>
  <si>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</si>
  <si>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</si>
  <si>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</si>
  <si>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</si>
  <si>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</si>
  <si>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</si>
  <si>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</si>
  <si>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</si>
  <si>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</si>
  <si>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</si>
  <si>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</si>
  <si>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</si>
  <si>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</si>
  <si>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</si>
  <si>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</si>
  <si>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</si>
  <si>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</si>
  <si>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</si>
  <si>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</si>
  <si>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</si>
  <si>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</si>
  <si>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</si>
  <si>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</si>
  <si>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</si>
  <si>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</si>
  <si>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</si>
  <si>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</si>
  <si>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</si>
  <si>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</si>
  <si>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</si>
  <si>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</si>
  <si>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</si>
  <si>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</si>
  <si>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</si>
  <si>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</si>
  <si>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</si>
  <si>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</si>
  <si>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</si>
  <si>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</si>
  <si>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</si>
  <si>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</si>
  <si>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</si>
  <si>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</si>
  <si>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</si>
  <si>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</si>
  <si>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</si>
  <si>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</si>
  <si>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</si>
  <si>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</si>
  <si>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</si>
  <si>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</si>
  <si>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</si>
  <si>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</si>
  <si>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</si>
  <si>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</si>
  <si>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</si>
  <si>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</si>
  <si>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</si>
  <si>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</si>
  <si>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</si>
  <si>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</si>
  <si>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</si>
  <si>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</si>
  <si>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</si>
  <si>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</si>
  <si>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</si>
  <si>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</si>
  <si>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</si>
  <si>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</si>
  <si>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</si>
  <si>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</si>
  <si>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</si>
  <si>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</si>
  <si>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</si>
  <si>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</si>
  <si>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</si>
  <si>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</si>
  <si>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</si>
  <si>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</si>
  <si>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</si>
  <si>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</si>
  <si>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</si>
  <si>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</si>
  <si>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</si>
  <si>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</si>
  <si>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</si>
  <si>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</si>
  <si>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</si>
  <si>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</si>
  <si>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</si>
  <si>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</si>
  <si>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</si>
  <si>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</si>
  <si>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</si>
  <si>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</si>
  <si>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</si>
  <si>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</si>
  <si>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</si>
  <si>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</si>
  <si>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</si>
  <si>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</si>
  <si>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</si>
  <si>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</si>
  <si>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</si>
  <si>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</si>
  <si>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</si>
  <si>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</si>
  <si>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</si>
  <si>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</si>
  <si>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</si>
  <si>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</si>
  <si>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</si>
  <si>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</si>
  <si>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</si>
  <si>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</si>
  <si>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</si>
  <si>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</si>
  <si>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</si>
  <si>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</si>
  <si>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</si>
  <si>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</si>
  <si>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</si>
  <si>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</si>
  <si>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</si>
  <si>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</si>
  <si>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</si>
  <si>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</si>
  <si>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</si>
  <si>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</si>
  <si>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</si>
  <si>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</si>
  <si>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</si>
  <si>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</si>
  <si>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</si>
  <si>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</si>
  <si>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</si>
  <si>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</si>
  <si>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</si>
  <si>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</si>
  <si>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</si>
  <si>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</si>
  <si>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</si>
  <si>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</si>
  <si>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</si>
  <si>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</si>
  <si>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</si>
  <si>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</si>
  <si>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</si>
  <si>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</si>
  <si>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</si>
  <si>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</si>
  <si>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</si>
  <si>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</si>
  <si>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</si>
  <si>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</si>
  <si>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</si>
  <si>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</si>
  <si>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</si>
  <si>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</si>
  <si>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</si>
  <si>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</si>
  <si>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</si>
  <si>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</si>
  <si>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</si>
  <si>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</si>
  <si>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</si>
  <si>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</si>
  <si>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</si>
  <si>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</si>
  <si>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</si>
  <si>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</si>
  <si>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</si>
  <si>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</si>
  <si>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</si>
  <si>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</si>
  <si>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</si>
  <si>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</si>
  <si>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</si>
  <si>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</si>
  <si>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</si>
  <si>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</si>
  <si>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</si>
  <si>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</si>
  <si>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</si>
  <si>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</si>
  <si>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</si>
  <si>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</si>
  <si>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</si>
  <si>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</si>
  <si>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</si>
  <si>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</si>
  <si>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</si>
  <si>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</si>
  <si>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</si>
  <si>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</si>
  <si>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</si>
  <si>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</si>
  <si>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</si>
  <si>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</si>
  <si>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</si>
  <si>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</si>
  <si>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</si>
  <si>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</si>
  <si>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</si>
  <si>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</si>
  <si>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</si>
  <si>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</si>
  <si>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</si>
  <si>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</si>
  <si>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</si>
  <si>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</si>
  <si>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</si>
  <si>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</si>
  <si>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</si>
  <si>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</si>
  <si>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</si>
  <si>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</si>
  <si>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</si>
  <si>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</si>
  <si>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</si>
  <si>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</si>
  <si>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</si>
  <si>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</si>
  <si>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</si>
  <si>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</si>
  <si>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</si>
  <si>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</si>
  <si>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</si>
  <si>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</si>
  <si>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</si>
  <si>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</si>
  <si>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</si>
  <si>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</si>
  <si>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</si>
  <si>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</si>
  <si>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</si>
  <si>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</si>
  <si>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</si>
  <si>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</si>
  <si>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</si>
  <si>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</si>
  <si>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</si>
  <si>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</si>
  <si>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</si>
  <si>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</si>
  <si>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</si>
  <si>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</si>
  <si>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</si>
  <si>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</si>
  <si>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</si>
  <si>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</si>
  <si>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</si>
  <si>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</si>
  <si>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</si>
  <si>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</si>
  <si>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</si>
  <si>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</si>
  <si>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</si>
  <si>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</si>
  <si>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</si>
  <si>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</si>
  <si>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</si>
  <si>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</si>
  <si>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</si>
  <si>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</si>
  <si>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</si>
  <si>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</si>
  <si>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</si>
  <si>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</si>
  <si>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</si>
  <si>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</si>
  <si>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</si>
  <si>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</si>
  <si>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</si>
  <si>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</si>
  <si>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</si>
  <si>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</si>
  <si>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</si>
  <si>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</si>
  <si>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</si>
  <si>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</si>
  <si>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</si>
  <si>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</si>
  <si>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</si>
  <si>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</si>
  <si>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</si>
  <si>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</si>
  <si>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</si>
  <si>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</si>
  <si>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</si>
  <si>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</si>
  <si>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</si>
  <si>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</si>
  <si>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</si>
  <si>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</si>
  <si>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</si>
  <si>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</si>
  <si>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</si>
  <si>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</si>
  <si>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</si>
  <si>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</si>
  <si>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</si>
  <si>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</si>
  <si>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</si>
  <si>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</si>
  <si>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</si>
  <si>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</si>
  <si>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</si>
  <si>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</si>
  <si>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</si>
  <si>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</si>
  <si>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</si>
  <si>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</si>
  <si>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</si>
  <si>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</si>
  <si>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</si>
  <si>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</si>
  <si>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</si>
  <si>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</si>
  <si>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</si>
  <si>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</si>
  <si>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</si>
  <si>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</si>
  <si>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</si>
  <si>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</si>
  <si>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</si>
  <si>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</si>
  <si>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</si>
  <si>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</si>
  <si>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</si>
  <si>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</si>
  <si>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</si>
  <si>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</si>
  <si>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</si>
  <si>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</si>
  <si>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</si>
  <si>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</si>
  <si>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</si>
  <si>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</si>
  <si>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</si>
  <si>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</si>
  <si>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</si>
  <si>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</si>
  <si>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</si>
  <si>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</si>
  <si>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</si>
  <si>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</si>
  <si>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</si>
  <si>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</si>
  <si>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</si>
  <si>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</si>
  <si>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</si>
  <si>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</si>
  <si>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</si>
  <si>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</si>
  <si>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</si>
  <si>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</si>
  <si>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</si>
  <si>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</si>
  <si>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</si>
  <si>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</si>
  <si>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</si>
  <si>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</si>
  <si>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</si>
  <si>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</si>
  <si>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</si>
  <si>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</si>
  <si>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</si>
  <si>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</si>
  <si>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</si>
  <si>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</si>
  <si>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</si>
  <si>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</si>
  <si>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</si>
  <si>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</si>
  <si>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</si>
  <si>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</si>
  <si>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</si>
  <si>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</si>
  <si>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</si>
  <si>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</si>
  <si>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</si>
  <si>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</si>
  <si>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</si>
  <si>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</si>
  <si>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</si>
  <si>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</si>
  <si>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</si>
  <si>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</si>
  <si>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</si>
  <si>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</si>
  <si>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</si>
  <si>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</si>
  <si>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</si>
  <si>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</si>
  <si>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</si>
  <si>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</si>
  <si>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</si>
  <si>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</si>
  <si>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</si>
  <si>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</si>
  <si>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</si>
  <si>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</si>
  <si>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</si>
  <si>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</si>
  <si>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</si>
  <si>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</si>
  <si>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</si>
  <si>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</si>
  <si>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</si>
  <si>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</si>
  <si>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</si>
  <si>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</si>
  <si>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</si>
  <si>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</si>
  <si>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</si>
  <si>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</si>
  <si>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</si>
  <si>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</si>
  <si>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</si>
  <si>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</si>
  <si>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</si>
  <si>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</si>
  <si>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</si>
  <si>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</si>
  <si>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</si>
  <si>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</si>
  <si>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</si>
  <si>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</si>
  <si>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</si>
  <si>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</si>
  <si>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</si>
  <si>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</si>
  <si>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</si>
  <si>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</si>
  <si>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</si>
  <si>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</si>
  <si>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</si>
  <si>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</si>
  <si>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</si>
  <si>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</si>
  <si>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</si>
  <si>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</si>
  <si>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</si>
  <si>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</si>
  <si>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</si>
  <si>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</si>
  <si>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</si>
  <si>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</si>
  <si>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</si>
  <si>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</si>
  <si>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</si>
  <si>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</si>
  <si>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</si>
  <si>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</si>
  <si>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</si>
  <si>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</si>
  <si>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</si>
  <si>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</si>
  <si>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</si>
  <si>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</si>
  <si>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</si>
  <si>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</si>
  <si>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</si>
  <si>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</si>
  <si>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</si>
  <si>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</si>
  <si>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</si>
  <si>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</si>
  <si>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</si>
  <si>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</si>
  <si>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</si>
  <si>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</si>
  <si>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</si>
  <si>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</si>
  <si>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</si>
  <si>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</si>
  <si>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</si>
  <si>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</si>
  <si>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</si>
  <si>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</si>
  <si>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</si>
  <si>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</si>
  <si>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</si>
  <si>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</si>
  <si>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</si>
  <si>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</si>
  <si>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</si>
  <si>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</si>
  <si>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</si>
  <si>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</si>
  <si>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</si>
  <si>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</si>
  <si>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</si>
  <si>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</si>
  <si>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</si>
  <si>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</si>
  <si>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</si>
  <si>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</si>
  <si>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</si>
  <si>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</si>
  <si>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</si>
  <si>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</si>
  <si>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</si>
  <si>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</si>
  <si>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</si>
  <si>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</si>
  <si>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</si>
  <si>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</si>
  <si>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</si>
  <si>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</si>
  <si>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</si>
  <si>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</si>
  <si>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</si>
  <si>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</si>
  <si>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</si>
  <si>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</si>
  <si>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</si>
  <si>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</si>
  <si>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</si>
  <si>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</si>
  <si>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</si>
  <si>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</si>
  <si>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</si>
  <si>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</si>
  <si>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</si>
  <si>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</si>
  <si>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</si>
  <si>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</si>
  <si>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</si>
  <si>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</si>
  <si>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</si>
  <si>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</si>
  <si>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</si>
  <si>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</si>
  <si>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</si>
  <si>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</si>
  <si>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</si>
  <si>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</si>
  <si>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</si>
  <si>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</si>
  <si>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</si>
  <si>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</si>
  <si>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</si>
  <si>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</si>
  <si>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</si>
  <si>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</si>
  <si>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</si>
  <si>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</si>
  <si>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</si>
  <si>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</si>
  <si>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</si>
  <si>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</si>
  <si>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</si>
  <si>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</si>
  <si>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</si>
  <si>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</si>
  <si>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</si>
  <si>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</si>
  <si>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</si>
  <si>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</si>
  <si>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</si>
  <si>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</si>
  <si>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</si>
  <si>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</si>
  <si>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</si>
  <si>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</si>
  <si>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</si>
  <si>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</si>
  <si>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</si>
  <si>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</si>
  <si>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</si>
  <si>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</si>
  <si>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</si>
  <si>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</si>
  <si>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</si>
  <si>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</si>
  <si>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</si>
  <si>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</si>
  <si>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</si>
  <si>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</si>
  <si>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</si>
  <si>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</si>
  <si>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</si>
  <si>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</si>
  <si>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</si>
  <si>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</si>
  <si>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</si>
  <si>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</si>
  <si>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</si>
  <si>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</si>
  <si>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</si>
  <si>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</si>
  <si>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</si>
  <si>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</si>
  <si>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</si>
  <si>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</si>
  <si>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</si>
  <si>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</si>
  <si>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</si>
  <si>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</si>
  <si>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</si>
  <si>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</si>
  <si>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</si>
  <si>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</si>
  <si>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</si>
  <si>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</si>
  <si>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</si>
  <si>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</si>
  <si>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</si>
  <si>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</si>
  <si>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</si>
  <si>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</si>
  <si>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</si>
  <si>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</si>
  <si>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</si>
  <si>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</si>
  <si>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</si>
  <si>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</si>
  <si>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</si>
  <si>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</si>
  <si>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</si>
  <si>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</si>
  <si>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</si>
  <si>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</si>
  <si>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</si>
  <si>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</si>
  <si>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</si>
  <si>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</si>
  <si>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</si>
  <si>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</si>
  <si>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</si>
  <si>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</si>
  <si>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</si>
  <si>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</si>
  <si>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</si>
  <si>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</si>
  <si>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</si>
  <si>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</si>
  <si>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</si>
  <si>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</si>
  <si>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</si>
  <si>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</si>
  <si>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</si>
  <si>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</si>
  <si>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</si>
  <si>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</si>
  <si>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</si>
  <si>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</si>
  <si>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</si>
  <si>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</si>
  <si>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</si>
  <si>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</si>
  <si>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</si>
  <si>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</si>
  <si>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</si>
  <si>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</si>
  <si>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</si>
  <si>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</si>
  <si>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</si>
  <si>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</si>
  <si>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</si>
  <si>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</si>
  <si>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</si>
  <si>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</si>
  <si>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</si>
  <si>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</si>
  <si>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</si>
  <si>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</si>
  <si>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</si>
  <si>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</si>
  <si>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</si>
  <si>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</si>
  <si>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</si>
  <si>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</si>
  <si>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</si>
  <si>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</si>
  <si>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</si>
  <si>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</si>
  <si>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</si>
  <si>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</si>
  <si>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</si>
  <si>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</si>
  <si>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</si>
  <si>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</si>
  <si>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</si>
  <si>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</si>
  <si>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</si>
  <si>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</si>
  <si>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</si>
  <si>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</si>
  <si>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</si>
  <si>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</si>
  <si>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</si>
  <si>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</si>
  <si>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</si>
  <si>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</si>
  <si>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</si>
  <si>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</si>
  <si>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</si>
  <si>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</si>
  <si>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</si>
  <si>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</si>
  <si>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</si>
  <si>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</si>
  <si>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</si>
  <si>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</si>
  <si>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</si>
  <si>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</si>
  <si>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</si>
  <si>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</si>
  <si>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</si>
  <si>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</si>
  <si>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</si>
  <si>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</si>
  <si>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</si>
  <si>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</si>
  <si>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</si>
  <si>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</si>
  <si>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</si>
  <si>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</si>
  <si>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</si>
  <si>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</si>
  <si>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</si>
  <si>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</si>
  <si>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</si>
  <si>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</si>
  <si>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</si>
  <si>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</si>
  <si>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</si>
  <si>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</si>
  <si>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</si>
  <si>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</si>
  <si>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</si>
  <si>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</si>
  <si>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</si>
  <si>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</si>
  <si>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</si>
  <si>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</si>
  <si>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</si>
  <si>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</si>
  <si>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</si>
  <si>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</si>
  <si>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</si>
  <si>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</si>
  <si>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</si>
  <si>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</si>
  <si>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</si>
  <si>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</si>
  <si>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</si>
  <si>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</si>
  <si>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</si>
  <si>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</si>
  <si>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</si>
  <si>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</si>
  <si>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</si>
  <si>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</si>
  <si>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</si>
  <si>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</si>
  <si>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</si>
  <si>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</si>
  <si>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</si>
  <si>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</si>
  <si>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</si>
  <si>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</si>
  <si>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</si>
  <si>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</si>
  <si>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</si>
  <si>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</si>
  <si>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</si>
  <si>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</si>
  <si>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</si>
  <si>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</si>
  <si>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</si>
  <si>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</si>
  <si>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</si>
  <si>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</si>
  <si>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</si>
  <si>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</si>
  <si>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</si>
  <si>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</si>
  <si>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</si>
  <si>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</si>
  <si>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</si>
  <si>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</si>
  <si>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</si>
  <si>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</si>
  <si>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</si>
  <si>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</si>
  <si>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</si>
  <si>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</si>
  <si>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</si>
  <si>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</si>
  <si>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</si>
  <si>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</si>
  <si>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</si>
  <si>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</si>
  <si>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</si>
  <si>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</si>
  <si>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</si>
  <si>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</si>
  <si>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</si>
  <si>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</si>
  <si>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</si>
  <si>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</si>
  <si>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</si>
  <si>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</si>
  <si>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</si>
  <si>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</si>
  <si>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</si>
  <si>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</si>
  <si>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</si>
  <si>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</si>
  <si>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</si>
  <si>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</si>
  <si>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</si>
  <si>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</si>
  <si>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</si>
  <si>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</si>
  <si>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</si>
  <si>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</si>
  <si>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</si>
  <si>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</si>
  <si>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</si>
  <si>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</si>
  <si>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</si>
  <si>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</si>
  <si>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</si>
  <si>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</si>
  <si>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</si>
  <si>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</si>
  <si>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</si>
  <si>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</si>
  <si>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</si>
  <si>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</si>
  <si>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</si>
  <si>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</si>
  <si>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</si>
  <si>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</si>
  <si>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</si>
  <si>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</si>
  <si>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</si>
  <si>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</si>
  <si>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</si>
  <si>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</si>
  <si>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</si>
  <si>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</si>
  <si>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</si>
  <si>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</si>
  <si>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</si>
  <si>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</si>
  <si>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</si>
  <si>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</si>
  <si>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</si>
  <si>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</si>
  <si>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</si>
  <si>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</si>
  <si>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</si>
  <si>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</si>
  <si>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</si>
  <si>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</si>
  <si>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</si>
  <si>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</si>
  <si>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</si>
  <si>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</si>
  <si>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</si>
  <si>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</si>
  <si>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</si>
  <si>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</si>
  <si>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</si>
  <si>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</si>
  <si>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</si>
  <si>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</si>
  <si>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</si>
  <si>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</si>
  <si>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</si>
  <si>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</si>
  <si>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</si>
  <si>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</si>
  <si>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</si>
  <si>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</si>
  <si>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</si>
  <si>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</si>
  <si>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</si>
  <si>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</si>
  <si>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</si>
  <si>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</si>
  <si>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</si>
  <si>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</si>
  <si>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</si>
  <si>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</si>
  <si>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</si>
  <si>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</si>
  <si>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</si>
  <si>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</si>
  <si>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</si>
  <si>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</si>
  <si>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</si>
  <si>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</si>
  <si>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</si>
  <si>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</si>
  <si>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</si>
  <si>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</si>
  <si>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</si>
  <si>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</si>
  <si>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</si>
  <si>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</si>
  <si>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</si>
  <si>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</si>
  <si>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</si>
  <si>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</si>
  <si>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</si>
  <si>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</si>
  <si>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</si>
  <si>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</si>
  <si>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</si>
  <si>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</si>
  <si>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</si>
  <si>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</si>
  <si>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</si>
  <si>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</si>
  <si>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</si>
  <si>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</si>
  <si>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</si>
  <si>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</si>
  <si>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</si>
  <si>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</si>
  <si>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</si>
  <si>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</si>
  <si>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</si>
  <si>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</si>
  <si>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</si>
  <si>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</si>
  <si>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</si>
  <si>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</si>
  <si>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</si>
  <si>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</si>
  <si>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</si>
  <si>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</si>
  <si>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</si>
  <si>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</si>
  <si>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</si>
  <si>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</si>
  <si>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</si>
  <si>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</si>
  <si>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</si>
  <si>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</si>
  <si>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</si>
  <si>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</si>
  <si>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</si>
  <si>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</si>
  <si>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</si>
  <si>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</si>
  <si>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</si>
  <si>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</si>
  <si>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</si>
  <si>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</si>
  <si>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</si>
  <si>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</si>
  <si>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</si>
  <si>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</si>
  <si>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</si>
  <si>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</si>
  <si>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</si>
  <si>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</si>
  <si>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</si>
  <si>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</si>
  <si>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</si>
  <si>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</si>
  <si>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</si>
  <si>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</si>
  <si>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</si>
  <si>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</si>
  <si>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</si>
  <si>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</si>
  <si>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</si>
  <si>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</si>
  <si>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</si>
  <si>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</si>
  <si>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</si>
  <si>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</si>
  <si>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</si>
  <si>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</si>
  <si>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</si>
  <si>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</si>
  <si>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</si>
  <si>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</si>
  <si>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</si>
  <si>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</si>
  <si>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</si>
  <si>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</si>
  <si>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</si>
  <si>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</si>
  <si>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</si>
  <si>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</si>
  <si>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</si>
  <si>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</si>
  <si>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</si>
  <si>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</si>
  <si>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</si>
  <si>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</si>
  <si>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</si>
  <si>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</si>
  <si>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</si>
  <si>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</si>
  <si>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</si>
  <si>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</si>
  <si>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</si>
  <si>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</si>
  <si>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</si>
  <si>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</si>
  <si>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</si>
  <si>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</si>
  <si>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</si>
  <si>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</si>
  <si>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</si>
  <si>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</si>
  <si>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</si>
  <si>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</si>
  <si>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</si>
  <si>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</si>
  <si>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</si>
  <si>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</si>
  <si>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</si>
  <si>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</si>
  <si>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</si>
  <si>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</si>
  <si>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</si>
  <si>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</si>
  <si>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</si>
  <si>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</si>
  <si>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</si>
  <si>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</si>
  <si>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</si>
  <si>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</si>
  <si>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</si>
  <si>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</si>
  <si>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</si>
  <si>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</si>
  <si>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</si>
  <si>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</si>
  <si>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</si>
  <si>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</si>
  <si>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</si>
  <si>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</si>
  <si>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</si>
  <si>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</si>
  <si>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</si>
  <si>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</si>
  <si>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</si>
  <si>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</si>
  <si>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</si>
  <si>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</si>
  <si>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</si>
  <si>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</si>
  <si>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</si>
  <si>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</si>
  <si>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</si>
  <si>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</si>
  <si>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</si>
  <si>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</si>
  <si>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</si>
  <si>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</si>
  <si>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</si>
  <si>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</si>
  <si>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</si>
  <si>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</si>
  <si>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</si>
  <si>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</si>
  <si>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</si>
  <si>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</si>
  <si>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</si>
  <si>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</si>
  <si>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</si>
  <si>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</si>
  <si>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</si>
  <si>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</si>
  <si>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</si>
  <si>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</si>
  <si>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</si>
  <si>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</si>
  <si>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</si>
  <si>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</si>
  <si>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</si>
  <si>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</si>
  <si>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</si>
  <si>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</si>
  <si>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</si>
  <si>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</si>
  <si>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</si>
  <si>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</si>
  <si>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</si>
  <si>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</si>
  <si>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</si>
  <si>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</si>
  <si>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</si>
  <si>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</si>
  <si>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</si>
  <si>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</si>
  <si>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</si>
  <si>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</si>
  <si>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</si>
  <si>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</si>
  <si>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</si>
  <si>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</si>
  <si>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</si>
  <si>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</si>
  <si>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</si>
  <si>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</si>
  <si>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</si>
  <si>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</si>
  <si>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</si>
  <si>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</si>
  <si>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</si>
  <si>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</si>
  <si>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</si>
  <si>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</si>
  <si>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</si>
  <si>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</si>
  <si>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</si>
  <si>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</si>
  <si>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</si>
  <si>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</si>
  <si>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</si>
  <si>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</si>
  <si>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</si>
  <si>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</si>
  <si>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</si>
  <si>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</si>
  <si>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</si>
  <si>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</si>
  <si>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</si>
  <si>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</si>
  <si>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</si>
  <si>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</si>
  <si>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</si>
  <si>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</si>
  <si>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</si>
  <si>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</si>
  <si>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</si>
  <si>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</si>
  <si>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</si>
  <si>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</si>
  <si>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</si>
  <si>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</si>
  <si>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</si>
  <si>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</si>
  <si>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</si>
  <si>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</si>
  <si>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</si>
  <si>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</si>
  <si>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</si>
  <si>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</si>
  <si>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</si>
  <si>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</si>
  <si>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</si>
  <si>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</si>
  <si>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</si>
  <si>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</si>
  <si>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</si>
  <si>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</si>
  <si>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</si>
  <si>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</si>
  <si>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</si>
  <si>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</si>
  <si>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</si>
  <si>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</si>
  <si>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</si>
  <si>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</si>
  <si>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</si>
  <si>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</si>
  <si>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</si>
  <si>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</si>
  <si>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</si>
  <si>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</si>
  <si>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</si>
  <si>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</si>
  <si>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</si>
  <si>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</si>
  <si>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</si>
  <si>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</si>
  <si>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</si>
  <si>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</si>
  <si>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</si>
  <si>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</si>
  <si>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</si>
  <si>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</si>
  <si>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</si>
  <si>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</si>
  <si>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</si>
  <si>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</si>
  <si>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</si>
  <si>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</si>
  <si>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</si>
  <si>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</si>
  <si>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</si>
  <si>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</si>
  <si>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</si>
  <si>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</si>
  <si>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</si>
  <si>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</si>
  <si>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</si>
  <si>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</si>
  <si>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</si>
  <si>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</si>
  <si>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</si>
  <si>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</si>
  <si>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</si>
  <si>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</si>
  <si>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</si>
  <si>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</si>
  <si>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</si>
  <si>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</si>
  <si>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</si>
  <si>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</si>
  <si>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</si>
  <si>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</si>
  <si>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</si>
  <si>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</si>
  <si>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</si>
  <si>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</si>
  <si>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</si>
  <si>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</si>
  <si>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</si>
  <si>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</si>
  <si>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</si>
  <si>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</si>
  <si>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</si>
  <si>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</si>
  <si>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</si>
  <si>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</si>
  <si>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</si>
  <si>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</si>
  <si>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</si>
  <si>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</si>
  <si>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</si>
  <si>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</si>
  <si>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</si>
  <si>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</si>
  <si>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</si>
  <si>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</si>
  <si>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</si>
  <si>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</si>
  <si>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</si>
  <si>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</si>
  <si>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</si>
  <si>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</si>
  <si>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</si>
  <si>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</si>
  <si>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</si>
  <si>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</si>
  <si>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</si>
  <si>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</si>
  <si>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</si>
  <si>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</si>
  <si>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</si>
  <si>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</si>
  <si>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</si>
  <si>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</si>
  <si>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</si>
  <si>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</si>
  <si>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</si>
  <si>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</si>
  <si>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</si>
  <si>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</si>
  <si>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</si>
  <si>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</si>
  <si>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</si>
  <si>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</si>
  <si>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</si>
  <si>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</si>
  <si>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</si>
  <si>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</si>
  <si>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</si>
  <si>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</si>
  <si>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</si>
  <si>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</si>
  <si>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</si>
  <si>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</si>
  <si>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</si>
  <si>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</si>
  <si>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</si>
  <si>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</si>
  <si>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</si>
  <si>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</si>
  <si>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</si>
  <si>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</si>
  <si>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</si>
  <si>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</si>
  <si>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</si>
  <si>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</si>
  <si>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</si>
  <si>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</si>
  <si>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</si>
  <si>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</si>
  <si>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</si>
  <si>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</si>
  <si>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</si>
  <si>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</si>
  <si>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</si>
  <si>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</si>
  <si>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</si>
  <si>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</si>
  <si>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</si>
  <si>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</si>
  <si>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</si>
  <si>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</si>
  <si>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</si>
  <si>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</si>
  <si>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</si>
  <si>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</si>
  <si>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</si>
  <si>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</si>
  <si>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</si>
  <si>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</si>
  <si>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</si>
  <si>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</si>
  <si>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</si>
  <si>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</si>
  <si>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</si>
  <si>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</si>
  <si>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</si>
  <si>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</si>
  <si>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</si>
  <si>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</si>
  <si>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</si>
  <si>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</si>
  <si>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</si>
  <si>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</si>
  <si>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</si>
  <si>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</si>
  <si>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</si>
  <si>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</si>
  <si>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</si>
  <si>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</si>
  <si>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</si>
  <si>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</si>
  <si>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</si>
  <si>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</si>
  <si>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</si>
  <si>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</si>
  <si>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</si>
  <si>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</si>
  <si>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</si>
  <si>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</si>
  <si>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</si>
  <si>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</si>
  <si>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</si>
  <si>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</si>
  <si>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</si>
  <si>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</si>
  <si>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</si>
  <si>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</si>
  <si>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</si>
  <si>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</si>
  <si>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</si>
  <si>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</si>
  <si>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</si>
  <si>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</si>
  <si>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</si>
  <si>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</si>
  <si>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</si>
  <si>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</si>
  <si>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</si>
  <si>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</si>
  <si>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</si>
  <si>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</si>
  <si>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</si>
  <si>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</si>
  <si>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</si>
  <si>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</si>
  <si>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</si>
  <si>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</si>
  <si>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</si>
  <si>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</si>
  <si>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</si>
  <si>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</si>
  <si>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</si>
  <si>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</si>
  <si>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</si>
  <si>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</si>
  <si>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</si>
  <si>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</si>
  <si>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</si>
  <si>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</si>
  <si>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</si>
  <si>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</si>
  <si>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</si>
  <si>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</si>
  <si>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</si>
  <si>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</si>
  <si>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</si>
  <si>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</si>
  <si>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</si>
  <si>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</si>
  <si>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</si>
  <si>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</si>
  <si>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</si>
  <si>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</si>
  <si>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</si>
  <si>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</si>
  <si>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</si>
  <si>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</si>
  <si>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</si>
  <si>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</si>
  <si>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</si>
  <si>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</si>
  <si>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</si>
  <si>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</si>
  <si>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</si>
  <si>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</si>
  <si>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</si>
  <si>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</si>
  <si>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</si>
  <si>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</si>
  <si>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</si>
  <si>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</si>
  <si>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</si>
  <si>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</si>
  <si>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</si>
  <si>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</si>
  <si>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</si>
  <si>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</si>
  <si>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</si>
  <si>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</si>
  <si>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</si>
  <si>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</si>
  <si>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</si>
  <si>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</si>
  <si>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</si>
  <si>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</si>
  <si>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</si>
  <si>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</si>
  <si>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</si>
  <si>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</si>
  <si>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</si>
  <si>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</si>
  <si>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</si>
  <si>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</si>
  <si>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</si>
  <si>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</si>
  <si>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</si>
  <si>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</si>
  <si>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</si>
  <si>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</si>
  <si>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</si>
  <si>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</si>
  <si>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</si>
  <si>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</si>
  <si>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</si>
  <si>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</si>
  <si>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</si>
  <si>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</si>
  <si>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</si>
  <si>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</si>
  <si>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</si>
  <si>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</si>
  <si>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</si>
  <si>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</si>
  <si>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</si>
  <si>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</si>
  <si>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</si>
  <si>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</si>
  <si>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</si>
  <si>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</si>
  <si>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</si>
  <si>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</si>
  <si>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</si>
  <si>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</si>
  <si>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</si>
  <si>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</si>
  <si>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</si>
  <si>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</si>
  <si>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</si>
  <si>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</si>
  <si>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</si>
  <si>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</si>
  <si>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</si>
  <si>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</si>
  <si>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</si>
  <si>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</si>
  <si>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</si>
  <si>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</si>
  <si>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</si>
  <si>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</si>
  <si>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</si>
  <si>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</si>
  <si>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</si>
  <si>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</si>
  <si>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</si>
  <si>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</si>
  <si>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</si>
  <si>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</si>
  <si>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</si>
  <si>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</si>
  <si>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</si>
  <si>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</si>
  <si>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</si>
  <si>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</si>
  <si>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</si>
  <si>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</si>
  <si>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</si>
  <si>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</si>
  <si>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</si>
  <si>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</si>
  <si>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</si>
  <si>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</si>
  <si>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</si>
  <si>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</si>
  <si>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</si>
  <si>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</si>
  <si>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</si>
  <si>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</si>
  <si>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</si>
  <si>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</si>
  <si>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</si>
  <si>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</si>
  <si>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</si>
  <si>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</si>
  <si>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</si>
  <si>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</si>
  <si>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</si>
  <si>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</si>
  <si>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</si>
  <si>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</si>
  <si>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</si>
  <si>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</si>
  <si>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</si>
  <si>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</si>
  <si>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</si>
  <si>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</si>
  <si>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</si>
  <si>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</si>
  <si>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</si>
  <si>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</si>
  <si>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</si>
  <si>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</si>
  <si>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</si>
  <si>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</si>
  <si>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</si>
  <si>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</si>
  <si>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</si>
  <si>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</si>
  <si>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</si>
  <si>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</si>
  <si>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</si>
  <si>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</si>
  <si>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</si>
  <si>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</si>
  <si>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</si>
  <si>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</si>
  <si>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</si>
  <si>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</si>
  <si>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</si>
  <si>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</si>
  <si>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</si>
  <si>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</si>
  <si>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</si>
  <si>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</si>
  <si>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</si>
  <si>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</si>
  <si>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</si>
  <si>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</si>
  <si>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</si>
  <si>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</si>
  <si>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</si>
  <si>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</si>
  <si>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</si>
  <si>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</si>
  <si>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</si>
  <si>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</si>
  <si>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</si>
  <si>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</si>
  <si>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</si>
  <si>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</si>
  <si>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</si>
  <si>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</si>
  <si>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</si>
  <si>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</si>
  <si>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</si>
  <si>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</si>
  <si>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</si>
  <si>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</si>
  <si>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</si>
  <si>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</si>
  <si>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</si>
  <si>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</si>
  <si>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</si>
  <si>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</si>
  <si>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</si>
  <si>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</si>
  <si>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</si>
  <si>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</si>
  <si>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</si>
  <si>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</si>
  <si>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</si>
  <si>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</si>
  <si>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</si>
  <si>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</si>
  <si>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</si>
  <si>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</si>
  <si>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</si>
  <si>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</si>
  <si>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</si>
  <si>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</si>
  <si>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</si>
  <si>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</si>
  <si>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</si>
  <si>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</si>
  <si>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</si>
  <si>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</si>
  <si>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</si>
  <si>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</si>
  <si>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</si>
  <si>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</si>
  <si>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</si>
  <si>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</si>
  <si>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</si>
  <si>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</si>
  <si>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</si>
  <si>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</si>
  <si>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</si>
  <si>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</si>
  <si>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</si>
  <si>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</si>
  <si>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</si>
  <si>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</si>
  <si>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</si>
  <si>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</si>
  <si>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</si>
  <si>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</si>
  <si>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</si>
  <si>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</si>
  <si>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</si>
  <si>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</si>
  <si>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</si>
  <si>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</si>
  <si>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</si>
  <si>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</si>
  <si>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</si>
  <si>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</si>
  <si>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</si>
  <si>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</si>
  <si>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</si>
  <si>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</si>
  <si>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</si>
  <si>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</si>
  <si>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</si>
  <si>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</si>
  <si>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</si>
  <si>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</si>
  <si>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</si>
  <si>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</si>
  <si>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</si>
  <si>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</si>
  <si>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</si>
  <si>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</si>
  <si>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</si>
  <si>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</si>
  <si>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</si>
  <si>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</si>
  <si>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</si>
  <si>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</si>
  <si>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</si>
  <si>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</si>
  <si>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</si>
  <si>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</si>
  <si>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</si>
  <si>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</si>
  <si>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</si>
  <si>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</si>
  <si>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</si>
  <si>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</si>
  <si>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</si>
  <si>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</si>
  <si>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</si>
  <si>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</si>
  <si>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</si>
  <si>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</si>
  <si>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</si>
  <si>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</si>
  <si>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</si>
  <si>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</si>
  <si>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</si>
  <si>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</si>
  <si>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</si>
  <si>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</si>
  <si>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</si>
  <si>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</si>
  <si>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</si>
  <si>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</si>
  <si>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</si>
  <si>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</si>
  <si>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</si>
  <si>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</si>
  <si>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</si>
  <si>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</si>
  <si>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</si>
  <si>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</si>
  <si>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</si>
  <si>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</si>
  <si>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</si>
  <si>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</si>
  <si>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</si>
  <si>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</si>
  <si>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</si>
  <si>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</si>
  <si>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</si>
  <si>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</si>
  <si>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</si>
  <si>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</si>
  <si>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</si>
  <si>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</si>
  <si>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</si>
  <si>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</si>
  <si>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</si>
  <si>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</si>
  <si>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</si>
  <si>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</si>
  <si>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</si>
  <si>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</si>
  <si>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</si>
  <si>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</si>
  <si>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</si>
  <si>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</si>
  <si>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</si>
  <si>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</si>
  <si>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</si>
  <si>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</si>
  <si>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</si>
  <si>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</si>
  <si>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</si>
  <si>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</si>
  <si>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</si>
  <si>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</si>
  <si>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</si>
  <si>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</si>
  <si>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</si>
  <si>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</si>
  <si>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</si>
  <si>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</si>
  <si>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</si>
  <si>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</si>
  <si>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</si>
  <si>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</si>
  <si>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</si>
  <si>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</si>
  <si>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</si>
  <si>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</si>
  <si>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</si>
  <si>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</si>
  <si>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</si>
  <si>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</si>
  <si>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</si>
  <si>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</si>
  <si>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</si>
  <si>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</si>
  <si>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</si>
  <si>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</si>
  <si>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</si>
  <si>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</si>
  <si>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</si>
  <si>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</si>
  <si>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</si>
  <si>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</si>
  <si>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</si>
  <si>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</si>
  <si>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</si>
  <si>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</si>
  <si>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</si>
  <si>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</si>
  <si>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</si>
  <si>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</si>
  <si>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</si>
  <si>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</si>
  <si>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</si>
  <si>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</si>
  <si>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</si>
  <si>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</si>
  <si>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</si>
  <si>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</si>
  <si>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</si>
  <si>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</si>
  <si>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</si>
  <si>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</si>
  <si>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</si>
  <si>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</si>
  <si>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</si>
  <si>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</si>
  <si>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</si>
  <si>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</si>
  <si>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</si>
  <si>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</si>
  <si>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</si>
  <si>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</si>
  <si>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</si>
  <si>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</si>
  <si>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</si>
  <si>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</si>
  <si>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</si>
  <si>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</si>
  <si>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</si>
  <si>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</si>
  <si>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</si>
  <si>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</si>
  <si>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</si>
  <si>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</si>
  <si>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</si>
  <si>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</si>
  <si>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</si>
  <si>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</si>
  <si>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</si>
  <si>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</si>
  <si>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</si>
  <si>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</si>
  <si>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</si>
  <si>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</si>
  <si>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</si>
  <si>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</si>
  <si>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</si>
  <si>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</si>
  <si>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</si>
  <si>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</si>
  <si>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</si>
  <si>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</si>
  <si>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</si>
  <si>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</si>
  <si>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</si>
  <si>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</si>
  <si>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</si>
  <si>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</si>
  <si>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</si>
  <si>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</si>
  <si>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</si>
  <si>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</si>
  <si>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</si>
  <si>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</si>
  <si>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</si>
  <si>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</si>
  <si>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</si>
  <si>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</si>
  <si>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</si>
  <si>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</si>
  <si>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</si>
  <si>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</si>
  <si>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</si>
  <si>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</si>
  <si>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</si>
  <si>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</si>
  <si>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</si>
  <si>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</si>
  <si>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</si>
  <si>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</si>
  <si>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</si>
  <si>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</si>
  <si>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</si>
  <si>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</si>
  <si>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</si>
  <si>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</si>
  <si>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</si>
  <si>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</si>
  <si>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</si>
  <si>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</si>
  <si>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</si>
  <si>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</si>
  <si>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</si>
  <si>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</si>
  <si>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</si>
  <si>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</si>
  <si>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</si>
  <si>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</si>
  <si>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</si>
  <si>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</si>
  <si>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</si>
  <si>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</si>
  <si>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</si>
  <si>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</si>
  <si>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</si>
  <si>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</si>
  <si>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</si>
  <si>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</si>
  <si>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</si>
  <si>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</si>
  <si>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</si>
  <si>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</si>
  <si>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</si>
  <si>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</si>
  <si>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</si>
  <si>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</si>
  <si>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</si>
  <si>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</si>
  <si>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</si>
  <si>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</si>
  <si>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</si>
  <si>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</si>
  <si>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</si>
  <si>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</si>
  <si>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</si>
  <si>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</si>
  <si>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</si>
  <si>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</si>
  <si>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</si>
  <si>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</si>
  <si>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</si>
  <si>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</si>
  <si>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</si>
  <si>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</si>
  <si>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</si>
  <si>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</si>
  <si>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</si>
  <si>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</si>
  <si>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</si>
  <si>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</si>
  <si>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</si>
  <si>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</si>
  <si>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</si>
  <si>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</si>
  <si>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</si>
  <si>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</si>
  <si>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</si>
  <si>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</si>
  <si>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</si>
  <si>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</si>
  <si>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</si>
  <si>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</si>
  <si>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</si>
  <si>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</si>
  <si>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</si>
  <si>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</si>
  <si>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</si>
  <si>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</si>
  <si>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</si>
  <si>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</si>
  <si>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</si>
  <si>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</si>
  <si>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</si>
  <si>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</si>
  <si>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</si>
  <si>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</si>
  <si>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</si>
  <si>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</si>
  <si>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</si>
  <si>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</si>
  <si>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</si>
  <si>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</si>
  <si>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</si>
  <si>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</si>
  <si>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</si>
  <si>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</si>
  <si>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</si>
  <si>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</si>
  <si>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</si>
  <si>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</si>
  <si>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</si>
  <si>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</si>
  <si>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</si>
  <si>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</si>
  <si>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</si>
  <si>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</si>
  <si>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</si>
  <si>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</si>
  <si>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</si>
  <si>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</si>
  <si>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</si>
  <si>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</si>
  <si>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</si>
  <si>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</si>
  <si>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</si>
  <si>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</si>
  <si>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</si>
  <si>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</si>
  <si>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</si>
  <si>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</si>
  <si>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</si>
  <si>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</si>
  <si>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</si>
  <si>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</si>
  <si>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</si>
  <si>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</si>
  <si>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</si>
  <si>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</si>
  <si>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</si>
  <si>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</si>
  <si>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</si>
  <si>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</si>
  <si>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</si>
  <si>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</si>
  <si>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</si>
  <si>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</si>
  <si>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</si>
  <si>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</si>
  <si>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</si>
  <si>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</si>
  <si>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</si>
  <si>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</si>
  <si>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</si>
  <si>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</si>
  <si>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</si>
  <si>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</si>
  <si>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</si>
  <si>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</si>
  <si>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</si>
  <si>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</si>
  <si>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</si>
  <si>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</si>
  <si>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</si>
  <si>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</si>
  <si>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</si>
  <si>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</si>
  <si>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</si>
  <si>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</si>
  <si>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</si>
  <si>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</si>
  <si>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</si>
  <si>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</si>
  <si>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</si>
  <si>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</si>
  <si>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</si>
  <si>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</si>
  <si>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</si>
  <si>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</si>
  <si>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</si>
  <si>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</si>
  <si>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</si>
  <si>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</si>
  <si>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</si>
  <si>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</si>
  <si>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</si>
  <si>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</si>
  <si>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</si>
  <si>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</si>
  <si>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</si>
  <si>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</si>
  <si>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</si>
  <si>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</si>
  <si>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</si>
  <si>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</si>
  <si>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</si>
  <si>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</si>
  <si>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</si>
  <si>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</si>
  <si>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</si>
  <si>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</si>
  <si>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</si>
  <si>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</si>
  <si>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</si>
  <si>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</si>
  <si>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</si>
  <si>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</si>
  <si>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</si>
  <si>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</si>
  <si>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</si>
  <si>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</si>
  <si>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</si>
  <si>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</si>
  <si>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</si>
  <si>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</si>
  <si>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</si>
  <si>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</si>
  <si>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</si>
  <si>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</si>
  <si>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</si>
  <si>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</si>
  <si>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</si>
  <si>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</si>
  <si>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</si>
  <si>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</si>
  <si>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</si>
  <si>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</si>
  <si>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</si>
  <si>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</si>
  <si>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</si>
  <si>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</si>
  <si>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</si>
  <si>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</si>
  <si>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</si>
  <si>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</si>
  <si>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</si>
  <si>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</si>
  <si>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</si>
  <si>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</si>
  <si>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</si>
  <si>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</si>
  <si>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</si>
  <si>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</si>
  <si>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</si>
  <si>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</si>
  <si>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</si>
  <si>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</si>
  <si>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</si>
  <si>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</si>
  <si>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</si>
  <si>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</si>
  <si>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</si>
  <si>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</si>
  <si>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</si>
  <si>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</si>
  <si>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</si>
  <si>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</si>
  <si>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</si>
  <si>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</si>
  <si>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</si>
  <si>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</si>
  <si>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</si>
  <si>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</si>
  <si>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</si>
  <si>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</si>
  <si>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</si>
  <si>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</si>
  <si>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</si>
  <si>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</si>
  <si>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</si>
  <si>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</si>
  <si>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</si>
  <si>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</si>
  <si>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</si>
  <si>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</si>
  <si>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</si>
  <si>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</si>
  <si>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</si>
  <si>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</si>
  <si>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</si>
  <si>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</si>
  <si>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</si>
  <si>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</si>
  <si>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</si>
  <si>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</si>
  <si>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</si>
  <si>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</si>
  <si>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</si>
  <si>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</si>
  <si>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</si>
  <si>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</si>
  <si>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</si>
  <si>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</si>
  <si>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</si>
  <si>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</si>
  <si>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</si>
  <si>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</si>
  <si>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</si>
  <si>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</si>
  <si>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</si>
  <si>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</si>
  <si>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</si>
  <si>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</si>
  <si>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</si>
  <si>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</si>
  <si>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</si>
  <si>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</si>
  <si>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</si>
  <si>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</si>
  <si>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</si>
  <si>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</si>
  <si>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</si>
  <si>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</si>
  <si>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</si>
  <si>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</si>
  <si>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</si>
  <si>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</si>
  <si>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</si>
  <si>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</si>
  <si>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</si>
  <si>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</si>
  <si>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</si>
  <si>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</si>
  <si>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</si>
  <si>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</si>
  <si>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</si>
  <si>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</si>
  <si>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</si>
  <si>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</si>
  <si>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</si>
  <si>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</si>
  <si>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</si>
  <si>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</si>
  <si>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</si>
  <si>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</si>
  <si>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</si>
  <si>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</si>
  <si>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</si>
  <si>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</si>
  <si>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</si>
  <si>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</si>
  <si>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</si>
  <si>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</si>
  <si>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</si>
  <si>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</si>
  <si>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</si>
  <si>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</si>
  <si>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</si>
  <si>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</si>
  <si>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</si>
  <si>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</si>
  <si>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</si>
  <si>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</si>
  <si>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</si>
  <si>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</si>
  <si>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</si>
  <si>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</si>
  <si>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</si>
  <si>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</si>
  <si>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</si>
  <si>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</si>
  <si>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</si>
  <si>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</si>
  <si>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</si>
  <si>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</si>
  <si>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</si>
  <si>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</si>
  <si>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</si>
  <si>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</si>
  <si>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</si>
  <si>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</si>
  <si>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</si>
  <si>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</si>
  <si>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</si>
  <si>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</si>
  <si>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</si>
  <si>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</si>
  <si>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</si>
  <si>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</si>
  <si>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</si>
  <si>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</si>
  <si>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</si>
  <si>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</si>
  <si>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</si>
  <si>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</si>
  <si>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</si>
  <si>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</si>
  <si>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</si>
  <si>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</si>
  <si>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</si>
  <si>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</si>
  <si>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</si>
  <si>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</si>
  <si>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</si>
  <si>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</si>
  <si>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</si>
  <si>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</si>
  <si>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</si>
  <si>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</si>
  <si>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</si>
  <si>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</si>
  <si>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</si>
  <si>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</si>
  <si>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</si>
  <si>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</si>
  <si>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</si>
  <si>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</si>
  <si>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</si>
  <si>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</si>
  <si>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</si>
  <si>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</si>
  <si>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</si>
  <si>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</si>
  <si>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</si>
  <si>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</si>
  <si>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</si>
  <si>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</si>
  <si>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</si>
  <si>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</si>
  <si>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</si>
  <si>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</si>
  <si>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</si>
  <si>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</si>
  <si>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</si>
  <si>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</si>
  <si>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</si>
  <si>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</si>
  <si>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</si>
  <si>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</si>
  <si>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</si>
  <si>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</si>
  <si>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</si>
  <si>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</si>
  <si>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</si>
  <si>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</si>
  <si>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</si>
  <si>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</si>
  <si>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</si>
  <si>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</si>
  <si>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</si>
  <si>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</si>
  <si>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</si>
  <si>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</si>
  <si>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</si>
  <si>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</si>
  <si>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</si>
  <si>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</si>
  <si>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</si>
  <si>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</si>
  <si>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</si>
  <si>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</si>
  <si>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</si>
  <si>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</si>
  <si>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</si>
  <si>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</si>
  <si>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</si>
  <si>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</si>
  <si>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</si>
  <si>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</si>
  <si>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</si>
  <si>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</si>
  <si>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</si>
  <si>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</si>
  <si>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</si>
  <si>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</si>
  <si>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</si>
  <si>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</si>
  <si>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</si>
  <si>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</si>
  <si>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</si>
  <si>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</si>
  <si>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</si>
  <si>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</si>
  <si>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</si>
  <si>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</si>
  <si>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</si>
  <si>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</si>
  <si>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</si>
  <si>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</si>
  <si>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</si>
  <si>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</si>
  <si>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</si>
  <si>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</si>
  <si>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</si>
  <si>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</si>
  <si>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</si>
  <si>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</si>
  <si>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</si>
  <si>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</si>
  <si>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</si>
  <si>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</si>
  <si>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</si>
  <si>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</si>
  <si>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</si>
  <si>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</si>
  <si>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</si>
  <si>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</si>
  <si>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</si>
  <si>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</si>
  <si>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</si>
  <si>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</si>
  <si>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</si>
  <si>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</si>
  <si>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</si>
  <si>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</si>
  <si>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</si>
  <si>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</si>
  <si>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</si>
  <si>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</si>
  <si>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</si>
  <si>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</si>
  <si>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</si>
  <si>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</si>
  <si>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</si>
  <si>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</si>
  <si>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</si>
  <si>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</si>
  <si>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</si>
  <si>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</si>
  <si>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</si>
  <si>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</si>
  <si>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</si>
  <si>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</si>
  <si>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</si>
  <si>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</si>
  <si>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</si>
  <si>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</si>
  <si>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</si>
  <si>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</si>
  <si>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</si>
  <si>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</si>
  <si>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</si>
  <si>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</si>
  <si>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</si>
  <si>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</si>
  <si>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</si>
  <si>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</si>
  <si>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</si>
  <si>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</si>
  <si>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</si>
  <si>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</si>
  <si>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</si>
  <si>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</si>
  <si>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</si>
  <si>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</si>
  <si>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</si>
  <si>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</si>
  <si>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</si>
  <si>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</si>
  <si>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</si>
  <si>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</si>
  <si>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</si>
  <si>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</si>
  <si>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</si>
  <si>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</si>
  <si>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</si>
  <si>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</si>
  <si>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</si>
  <si>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</si>
  <si>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</si>
  <si>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</si>
  <si>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</si>
  <si>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</si>
  <si>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</si>
  <si>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</si>
  <si>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</si>
  <si>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</si>
  <si>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</si>
  <si>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</si>
  <si>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</si>
  <si>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</si>
  <si>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</si>
  <si>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</si>
  <si>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</si>
  <si>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</si>
  <si>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</si>
  <si>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</si>
  <si>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</si>
  <si>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</si>
  <si>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</si>
  <si>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</si>
  <si>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</si>
  <si>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</si>
  <si>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</si>
  <si>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</si>
  <si>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</si>
  <si>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</si>
  <si>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</si>
  <si>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</si>
  <si>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</si>
  <si>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</si>
  <si>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</si>
  <si>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</si>
  <si>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</si>
  <si>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</si>
  <si>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</si>
  <si>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</si>
  <si>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</si>
  <si>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</si>
  <si>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</si>
  <si>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</si>
  <si>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</si>
  <si>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</si>
  <si>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</si>
  <si>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</si>
  <si>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</si>
  <si>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</si>
  <si>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</si>
  <si>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</si>
  <si>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</si>
  <si>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</si>
  <si>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</si>
  <si>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</si>
  <si>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</si>
  <si>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</si>
  <si>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</si>
  <si>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</si>
  <si>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</si>
  <si>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</si>
  <si>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</si>
  <si>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</si>
  <si>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</si>
  <si>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</si>
  <si>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</si>
  <si>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</si>
  <si>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</si>
  <si>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</si>
  <si>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</si>
  <si>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</si>
  <si>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</si>
  <si>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</si>
  <si>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</si>
  <si>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</si>
  <si>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</si>
  <si>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</si>
  <si>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</si>
  <si>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</si>
  <si>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</si>
  <si>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</si>
  <si>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</si>
  <si>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</si>
  <si>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</si>
  <si>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</si>
  <si>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</si>
  <si>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</si>
  <si>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</si>
  <si>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</si>
  <si>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</si>
  <si>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</si>
  <si>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</si>
  <si>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</si>
  <si>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</si>
  <si>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</si>
  <si>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</si>
  <si>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</si>
  <si>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</si>
  <si>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</si>
  <si>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</si>
  <si>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</si>
  <si>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</si>
  <si>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</si>
  <si>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</si>
  <si>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</si>
  <si>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</si>
  <si>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</si>
  <si>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</si>
  <si>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</si>
  <si>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</si>
  <si>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</si>
  <si>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</si>
  <si>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</si>
  <si>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</si>
  <si>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</si>
  <si>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</si>
  <si>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</si>
  <si>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</si>
  <si>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</si>
  <si>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</si>
  <si>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</si>
  <si>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</si>
  <si>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</si>
  <si>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</si>
  <si>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</si>
  <si>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</si>
  <si>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</si>
  <si>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</si>
  <si>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</si>
  <si>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</si>
  <si>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</si>
  <si>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</si>
  <si>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</si>
  <si>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</si>
  <si>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</si>
  <si>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</si>
  <si>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</si>
  <si>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</si>
  <si>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</si>
  <si>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</si>
  <si>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</si>
  <si>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</si>
  <si>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</si>
  <si>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</si>
  <si>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</si>
  <si>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</si>
  <si>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</si>
  <si>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</si>
  <si>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</si>
  <si>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</si>
  <si>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</si>
  <si>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</si>
  <si>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</si>
  <si>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</si>
  <si>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</si>
  <si>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</si>
  <si>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</si>
  <si>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</si>
  <si>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</si>
  <si>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</si>
  <si>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</si>
  <si>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</si>
  <si>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</si>
  <si>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</si>
  <si>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</si>
  <si>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</si>
  <si>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</si>
  <si>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</si>
  <si>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</si>
  <si>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</si>
  <si>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</si>
  <si>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</si>
  <si>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</si>
  <si>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</si>
  <si>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</si>
  <si>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</si>
  <si>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</si>
  <si>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</si>
  <si>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</si>
  <si>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</si>
  <si>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</si>
  <si>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</si>
  <si>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</si>
  <si>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</si>
  <si>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</si>
  <si>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</si>
  <si>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</si>
  <si>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</si>
  <si>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</si>
  <si>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</si>
  <si>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</si>
  <si>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</si>
  <si>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</si>
  <si>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</si>
  <si>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</si>
  <si>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</si>
  <si>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</si>
  <si>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</si>
  <si>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</si>
  <si>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</si>
  <si>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</si>
  <si>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</si>
  <si>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</si>
  <si>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</si>
  <si>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</si>
  <si>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</si>
  <si>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</si>
  <si>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</si>
  <si>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</si>
  <si>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</si>
  <si>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</si>
  <si>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</si>
  <si>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</si>
  <si>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</si>
  <si>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</si>
  <si>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</si>
  <si>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</si>
  <si>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</si>
  <si>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</si>
  <si>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</si>
  <si>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</si>
  <si>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</si>
  <si>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</si>
  <si>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</si>
  <si>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</si>
  <si>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</si>
  <si>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</si>
  <si>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</si>
  <si>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</si>
  <si>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</si>
  <si>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</si>
  <si>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</si>
  <si>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</si>
  <si>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</si>
  <si>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</si>
  <si>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</si>
  <si>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</si>
  <si>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</si>
  <si>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</si>
  <si>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</si>
  <si>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</si>
  <si>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</si>
  <si>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</si>
  <si>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</si>
  <si>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</si>
  <si>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</si>
  <si>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</si>
  <si>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</si>
  <si>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</si>
  <si>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</si>
  <si>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</si>
  <si>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</si>
  <si>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</si>
  <si>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</si>
  <si>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</si>
  <si>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</si>
  <si>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</si>
  <si>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</si>
  <si>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</si>
  <si>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</si>
  <si>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</si>
  <si>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</si>
  <si>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</si>
  <si>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</si>
  <si>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</si>
  <si>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</si>
  <si>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</si>
  <si>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</si>
  <si>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</si>
  <si>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</si>
  <si>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</si>
  <si>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</si>
  <si>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</si>
  <si>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</si>
  <si>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</si>
  <si>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</si>
  <si>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</si>
  <si>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</si>
  <si>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</si>
  <si>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</si>
  <si>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</si>
  <si>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</si>
  <si>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</si>
  <si>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</si>
  <si>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</si>
  <si>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</si>
  <si>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</si>
  <si>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</si>
  <si>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</si>
  <si>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</si>
  <si>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</si>
  <si>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</si>
  <si>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</si>
  <si>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</si>
  <si>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</si>
  <si>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</si>
  <si>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</si>
  <si>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</si>
  <si>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</si>
  <si>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</si>
  <si>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</si>
  <si>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</si>
  <si>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</si>
  <si>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</si>
  <si>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</si>
  <si>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</si>
  <si>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</si>
  <si>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</si>
  <si>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</si>
  <si>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</si>
  <si>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</si>
  <si>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</si>
  <si>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</si>
  <si>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</si>
  <si>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</si>
  <si>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</si>
  <si>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</si>
  <si>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</si>
  <si>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</si>
  <si>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</si>
  <si>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</si>
  <si>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</si>
  <si>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</si>
  <si>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</si>
  <si>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</si>
  <si>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</si>
  <si>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</si>
  <si>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</si>
  <si>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</si>
  <si>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</si>
  <si>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</si>
  <si>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</si>
  <si>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</si>
  <si>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</si>
  <si>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</si>
  <si>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</si>
  <si>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</si>
  <si>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</si>
  <si>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</si>
  <si>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</si>
  <si>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</si>
  <si>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</si>
  <si>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</si>
  <si>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</si>
  <si>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</si>
  <si>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</si>
  <si>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</si>
  <si>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</si>
  <si>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</si>
  <si>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</si>
  <si>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</si>
  <si>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</si>
  <si>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</si>
  <si>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</si>
  <si>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</si>
  <si>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</si>
  <si>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</si>
  <si>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</si>
  <si>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</si>
  <si>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</si>
  <si>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</si>
  <si>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</si>
  <si>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</si>
  <si>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</si>
  <si>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</si>
  <si>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</si>
  <si>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</si>
  <si>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</si>
  <si>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</si>
  <si>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</si>
  <si>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</si>
  <si>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</si>
  <si>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</si>
  <si>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</si>
  <si>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</si>
  <si>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</si>
  <si>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</si>
  <si>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</si>
  <si>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</si>
  <si>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</si>
  <si>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</si>
  <si>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</si>
  <si>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</si>
  <si>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</si>
  <si>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</si>
  <si>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</si>
  <si>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</si>
  <si>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</si>
  <si>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</si>
  <si>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</si>
  <si>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</si>
  <si>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</si>
  <si>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</si>
  <si>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</si>
  <si>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</si>
  <si>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</si>
  <si>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</si>
  <si>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</si>
  <si>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</si>
  <si>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</si>
  <si>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</si>
  <si>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</si>
  <si>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</si>
  <si>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</si>
  <si>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</si>
  <si>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</si>
  <si>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</si>
  <si>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</si>
  <si>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</si>
  <si>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</si>
  <si>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</si>
  <si>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</si>
  <si>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</si>
  <si>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</si>
  <si>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</si>
  <si>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</si>
  <si>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</si>
  <si>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</si>
  <si>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</si>
  <si>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</si>
  <si>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</si>
  <si>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</si>
  <si>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</si>
  <si>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</si>
  <si>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</si>
  <si>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</si>
  <si>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</si>
  <si>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</si>
  <si>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</si>
  <si>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</si>
  <si>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</si>
  <si>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</si>
  <si>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</si>
  <si>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</si>
  <si>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</si>
  <si>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</si>
  <si>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</si>
  <si>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</si>
  <si>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</si>
  <si>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</si>
  <si>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</si>
  <si>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</si>
  <si>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</si>
  <si>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</si>
  <si>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</si>
  <si>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</si>
  <si>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</si>
  <si>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</si>
  <si>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</si>
  <si>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</si>
  <si>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</si>
  <si>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</si>
  <si>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</si>
  <si>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</si>
  <si>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</si>
  <si>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</si>
  <si>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</si>
  <si>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</si>
  <si>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</si>
  <si>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</si>
  <si>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</si>
  <si>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</si>
  <si>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</si>
  <si>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</si>
  <si>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</si>
  <si>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</si>
  <si>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</si>
  <si>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</si>
  <si>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</si>
  <si>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</si>
  <si>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</si>
  <si>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</si>
  <si>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</si>
  <si>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</si>
  <si>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</si>
  <si>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</si>
  <si>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</si>
  <si>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</si>
  <si>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</si>
  <si>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</si>
  <si>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</si>
  <si>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</si>
  <si>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</si>
  <si>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</si>
  <si>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</si>
  <si>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</si>
  <si>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</si>
  <si>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</si>
  <si>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</si>
  <si>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</si>
  <si>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</si>
  <si>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</si>
  <si>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</si>
  <si>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</si>
  <si>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</si>
  <si>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</si>
  <si>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</si>
  <si>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</si>
  <si>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</si>
  <si>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</si>
  <si>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</si>
  <si>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</si>
  <si>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</si>
  <si>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</si>
  <si>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</si>
  <si>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</si>
  <si>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</si>
  <si>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</si>
  <si>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</si>
  <si>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</si>
  <si>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</si>
  <si>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</si>
  <si>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</si>
  <si>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</si>
  <si>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</si>
  <si>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</si>
  <si>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</si>
  <si>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</si>
  <si>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</si>
  <si>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</si>
  <si>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</si>
  <si>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</si>
  <si>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</si>
  <si>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</si>
  <si>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</si>
  <si>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</si>
  <si>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</si>
  <si>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</si>
  <si>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</si>
  <si>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</si>
  <si>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</si>
  <si>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</si>
  <si>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</si>
  <si>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</si>
  <si>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</si>
  <si>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</si>
  <si>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</si>
  <si>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</si>
  <si>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</si>
  <si>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</si>
  <si>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</si>
  <si>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</si>
  <si>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</si>
  <si>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</si>
  <si>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</si>
  <si>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</si>
  <si>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</si>
  <si>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</si>
  <si>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</si>
  <si>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</si>
  <si>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</si>
  <si>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</si>
  <si>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</si>
  <si>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</si>
  <si>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</si>
  <si>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</si>
  <si>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</si>
  <si>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</si>
  <si>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</si>
  <si>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</si>
  <si>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</si>
  <si>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</si>
  <si>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</si>
  <si>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</si>
  <si>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</si>
  <si>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</si>
  <si>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</si>
  <si>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</si>
  <si>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</si>
  <si>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</si>
  <si>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</si>
  <si>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</si>
  <si>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</si>
  <si>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</si>
  <si>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</si>
  <si>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</si>
  <si>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</si>
  <si>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</si>
  <si>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</si>
  <si>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</si>
  <si>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</si>
  <si>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</si>
  <si>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</si>
  <si>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</si>
  <si>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</si>
  <si>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</si>
  <si>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</si>
  <si>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</si>
  <si>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</si>
  <si>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</si>
  <si>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</si>
  <si>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</si>
  <si>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</si>
  <si>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</si>
  <si>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</si>
  <si>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</si>
  <si>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</si>
  <si>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</si>
  <si>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</si>
  <si>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</si>
  <si>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</si>
  <si>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</si>
  <si>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</si>
  <si>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</si>
  <si>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</si>
  <si>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</si>
  <si>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</si>
  <si>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</si>
  <si>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</si>
  <si>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</si>
  <si>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</si>
  <si>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</si>
  <si>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</si>
  <si>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</si>
  <si>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</si>
  <si>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</si>
  <si>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</si>
  <si>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</si>
  <si>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</si>
  <si>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</si>
  <si>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</si>
  <si>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</si>
  <si>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</si>
  <si>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</si>
  <si>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</si>
  <si>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</si>
  <si>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</si>
  <si>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</si>
  <si>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</si>
  <si>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</si>
  <si>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</si>
  <si>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</si>
  <si>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</si>
  <si>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</si>
  <si>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</si>
  <si>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</si>
  <si>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</si>
  <si>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</si>
  <si>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</si>
  <si>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</si>
  <si>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</si>
  <si>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</si>
  <si>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</si>
  <si>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</si>
  <si>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</si>
  <si>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</si>
  <si>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</si>
  <si>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</si>
  <si>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</si>
  <si>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</si>
  <si>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</si>
  <si>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</si>
  <si>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</si>
  <si>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</si>
  <si>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</si>
  <si>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</si>
  <si>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</si>
  <si>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</si>
  <si>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</si>
  <si>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</si>
  <si>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</si>
  <si>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</si>
  <si>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</si>
  <si>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</si>
  <si>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</si>
  <si>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</si>
  <si>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</si>
  <si>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</si>
  <si>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</si>
  <si>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</si>
  <si>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</si>
  <si>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</si>
  <si>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</si>
  <si>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</si>
  <si>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</si>
  <si>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</si>
  <si>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</si>
  <si>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</si>
  <si>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</si>
  <si>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</si>
  <si>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</si>
  <si>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</si>
  <si>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</si>
  <si>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</si>
  <si>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</si>
  <si>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</si>
  <si>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</si>
  <si>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</si>
  <si>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</si>
  <si>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</si>
  <si>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</si>
  <si>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</si>
  <si>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</si>
  <si>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</si>
  <si>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</si>
  <si>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</si>
  <si>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</si>
  <si>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</si>
  <si>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</si>
  <si>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</si>
  <si>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</si>
  <si>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</si>
  <si>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</si>
  <si>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</si>
  <si>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</si>
  <si>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</si>
  <si>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</si>
  <si>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</si>
  <si>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</si>
  <si>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</si>
  <si>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</si>
  <si>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</si>
  <si>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</si>
  <si>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</si>
  <si>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</si>
  <si>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</si>
  <si>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</si>
  <si>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</si>
  <si>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</si>
  <si>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</si>
  <si>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</si>
  <si>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</si>
  <si>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</si>
  <si>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</si>
  <si>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</si>
  <si>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</si>
  <si>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</si>
  <si>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</si>
  <si>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</si>
  <si>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</si>
  <si>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</si>
  <si>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</si>
  <si>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</si>
  <si>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</si>
  <si>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</si>
  <si>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</si>
  <si>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</si>
  <si>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</si>
  <si>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</si>
  <si>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</si>
  <si>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</si>
  <si>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</si>
  <si>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</si>
  <si>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</si>
  <si>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</si>
  <si>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</si>
  <si>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</si>
  <si>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</si>
  <si>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</si>
  <si>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</si>
  <si>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</si>
  <si>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</si>
  <si>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</si>
  <si>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</si>
  <si>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</si>
  <si>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</si>
  <si>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</si>
  <si>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</si>
  <si>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</si>
  <si>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</si>
  <si>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</si>
  <si>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</si>
  <si>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</si>
  <si>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</si>
  <si>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</si>
  <si>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</si>
  <si>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</si>
  <si>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</si>
  <si>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</si>
  <si>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</si>
  <si>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</si>
  <si>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</si>
  <si>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</si>
  <si>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</si>
  <si>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</si>
  <si>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</si>
  <si>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</si>
  <si>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</si>
  <si>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</si>
  <si>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</si>
  <si>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</si>
  <si>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</si>
  <si>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</si>
  <si>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</si>
  <si>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</si>
  <si>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</si>
  <si>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</si>
  <si>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</si>
  <si>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</si>
  <si>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</si>
  <si>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</si>
  <si>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</si>
  <si>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</si>
  <si>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</si>
  <si>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</si>
  <si>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</si>
  <si>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</si>
  <si>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</si>
  <si>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</si>
  <si>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</si>
  <si>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</si>
  <si>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</si>
  <si>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</si>
  <si>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</si>
  <si>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</si>
  <si>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</si>
  <si>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</si>
  <si>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</si>
  <si>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</si>
  <si>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</si>
  <si>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</si>
  <si>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</si>
  <si>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</si>
  <si>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</si>
  <si>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</si>
  <si>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</si>
  <si>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</si>
  <si>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</si>
  <si>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</si>
  <si>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</si>
  <si>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</si>
  <si>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</si>
  <si>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</si>
  <si>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</si>
  <si>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</si>
  <si>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</si>
  <si>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</si>
  <si>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</si>
  <si>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</si>
  <si>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</si>
  <si>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</si>
  <si>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</si>
  <si>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</si>
  <si>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</si>
  <si>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</si>
  <si>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</si>
  <si>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</si>
  <si>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</si>
  <si>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</si>
  <si>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</si>
  <si>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</si>
  <si>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</si>
  <si>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</si>
  <si>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</si>
  <si>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</si>
  <si>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</si>
  <si>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</si>
  <si>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</si>
  <si>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</si>
  <si>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</si>
  <si>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</si>
  <si>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</si>
  <si>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</si>
  <si>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</si>
  <si>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</si>
  <si>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</si>
  <si>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</si>
  <si>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</si>
  <si>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</si>
  <si>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</si>
  <si>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</si>
  <si>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</si>
  <si>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</si>
  <si>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</si>
  <si>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</si>
  <si>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</si>
  <si>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</si>
  <si>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</si>
  <si>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</si>
  <si>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</si>
  <si>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</si>
  <si>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</si>
  <si>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</si>
  <si>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</si>
  <si>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</si>
  <si>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</si>
  <si>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</si>
  <si>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</si>
  <si>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</si>
  <si>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</si>
  <si>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</si>
  <si>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</si>
  <si>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</si>
  <si>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</si>
  <si>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</si>
  <si>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</si>
  <si>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</si>
  <si>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</si>
  <si>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</si>
  <si>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</si>
  <si>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</si>
  <si>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</si>
  <si>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</si>
  <si>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</si>
  <si>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</si>
  <si>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</si>
  <si>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</si>
  <si>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</si>
  <si>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</si>
  <si>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</si>
  <si>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</si>
  <si>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</si>
  <si>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</si>
  <si>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</si>
  <si>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</si>
  <si>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</si>
  <si>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</si>
  <si>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</si>
  <si>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</si>
  <si>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</si>
  <si>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</si>
  <si>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</si>
  <si>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</si>
  <si>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</si>
  <si>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</si>
  <si>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</si>
  <si>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</si>
  <si>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</si>
  <si>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</si>
  <si>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</si>
  <si>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</si>
  <si>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</si>
  <si>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</si>
  <si>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</si>
  <si>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</si>
  <si>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</si>
  <si>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</si>
  <si>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</si>
  <si>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</si>
  <si>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</si>
  <si>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</si>
  <si>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</si>
  <si>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</si>
  <si>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</si>
  <si>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</si>
  <si>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</si>
  <si>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</si>
  <si>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</si>
  <si>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</si>
  <si>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</si>
  <si>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</si>
  <si>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</si>
  <si>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</si>
  <si>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</si>
  <si>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</si>
  <si>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</si>
  <si>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</si>
  <si>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</si>
  <si>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</si>
  <si>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</si>
  <si>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</si>
  <si>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</si>
  <si>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</si>
  <si>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</si>
  <si>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</si>
  <si>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</si>
  <si>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</si>
  <si>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</si>
  <si>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</si>
  <si>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</si>
  <si>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</si>
  <si>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</si>
  <si>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</si>
  <si>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</si>
  <si>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</si>
  <si>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</si>
  <si>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</si>
  <si>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</si>
  <si>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</si>
  <si>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</si>
  <si>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</si>
  <si>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</si>
  <si>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</si>
  <si>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</si>
  <si>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</si>
  <si>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</si>
  <si>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</si>
  <si>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</si>
  <si>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</si>
  <si>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</si>
  <si>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</si>
  <si>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</si>
  <si>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</si>
  <si>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</si>
  <si>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</si>
  <si>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</si>
  <si>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</si>
  <si>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</si>
  <si>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</si>
  <si>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</si>
  <si>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</si>
  <si>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</si>
  <si>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</si>
  <si>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</si>
  <si>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</si>
  <si>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</si>
  <si>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</si>
  <si>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</si>
  <si>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</si>
  <si>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</si>
  <si>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</si>
  <si>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</si>
  <si>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</si>
  <si>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</si>
  <si>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</si>
  <si>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</si>
  <si>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</si>
  <si>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</si>
  <si>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</si>
  <si>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</si>
  <si>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</si>
  <si>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</si>
  <si>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</si>
  <si>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</si>
  <si>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</si>
  <si>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</si>
  <si>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</si>
  <si>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</si>
  <si>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</si>
  <si>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</si>
  <si>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</si>
  <si>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</si>
  <si>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</si>
  <si>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</si>
  <si>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</si>
  <si>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</si>
  <si>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</si>
  <si>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</si>
  <si>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</si>
  <si>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</si>
  <si>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</si>
  <si>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</si>
  <si>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</si>
  <si>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</si>
  <si>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</si>
  <si>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</si>
  <si>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</si>
  <si>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</si>
  <si>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</si>
  <si>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</si>
  <si>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</si>
  <si>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</si>
  <si>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</si>
  <si>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</si>
  <si>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</si>
  <si>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</si>
  <si>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</si>
  <si>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</si>
  <si>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</si>
  <si>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</si>
  <si>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</si>
  <si>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</si>
  <si>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</si>
  <si>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</si>
  <si>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</si>
  <si>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</si>
  <si>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</si>
  <si>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</si>
  <si>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</si>
  <si>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</si>
  <si>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</si>
  <si>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</si>
  <si>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</si>
  <si>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</si>
  <si>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</si>
  <si>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</si>
  <si>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</si>
  <si>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</si>
  <si>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</si>
  <si>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</si>
  <si>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</si>
  <si>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</si>
  <si>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</si>
  <si>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</si>
  <si>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</si>
  <si>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</si>
  <si>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</si>
  <si>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</si>
  <si>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</si>
  <si>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</si>
  <si>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</si>
  <si>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</si>
  <si>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</si>
  <si>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</si>
  <si>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</si>
  <si>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</si>
  <si>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</si>
  <si>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</si>
  <si>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</si>
  <si>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</si>
  <si>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</si>
  <si>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</si>
  <si>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</si>
  <si>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</si>
  <si>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</si>
  <si>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</si>
  <si>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</si>
  <si>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</si>
  <si>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</si>
  <si>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</si>
  <si>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</si>
  <si>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</si>
  <si>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</si>
  <si>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</si>
  <si>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</si>
  <si>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</si>
  <si>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</si>
  <si>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</si>
  <si>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</si>
  <si>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</si>
  <si>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</si>
  <si>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</si>
  <si>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</si>
  <si>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</si>
  <si>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</si>
  <si>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</si>
  <si>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</si>
  <si>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</si>
  <si>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</si>
  <si>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</si>
  <si>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</si>
  <si>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</si>
  <si>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</si>
  <si>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</si>
  <si>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</si>
  <si>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</si>
  <si>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</si>
  <si>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</si>
  <si>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</si>
  <si>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</si>
  <si>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</si>
  <si>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</si>
  <si>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</si>
  <si>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</si>
  <si>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</si>
  <si>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</si>
  <si>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</si>
  <si>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</si>
  <si>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</si>
  <si>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</si>
  <si>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</si>
  <si>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</si>
  <si>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</si>
  <si>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</si>
  <si>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</si>
  <si>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</si>
  <si>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</si>
  <si>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</si>
  <si>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</si>
  <si>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</si>
  <si>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</si>
  <si>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</si>
  <si>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</si>
  <si>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</si>
  <si>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</si>
  <si>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</si>
  <si>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</si>
  <si>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</si>
  <si>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</si>
  <si>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</si>
  <si>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</si>
  <si>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</si>
  <si>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</si>
  <si>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</si>
  <si>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</si>
  <si>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</si>
  <si>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</si>
  <si>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</si>
  <si>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</si>
  <si>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</si>
  <si>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</si>
  <si>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</si>
  <si>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</si>
  <si>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</si>
  <si>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</si>
  <si>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</si>
  <si>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</si>
  <si>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</si>
  <si>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</si>
  <si>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</si>
  <si>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</si>
  <si>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</si>
  <si>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</si>
  <si>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</si>
  <si>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</si>
  <si>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</si>
  <si>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</si>
  <si>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</si>
  <si>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</si>
  <si>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</si>
  <si>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</si>
  <si>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</si>
  <si>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</si>
  <si>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</si>
  <si>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</si>
  <si>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</si>
  <si>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</si>
  <si>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</si>
  <si>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</si>
  <si>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</si>
  <si>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</si>
  <si>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</si>
  <si>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</si>
  <si>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</si>
  <si>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</si>
  <si>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</si>
  <si>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</si>
  <si>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</si>
  <si>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</si>
  <si>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</si>
  <si>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</si>
  <si>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</si>
  <si>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</si>
  <si>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</si>
  <si>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</si>
  <si>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</si>
  <si>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</si>
  <si>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</si>
  <si>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</si>
  <si>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</si>
  <si>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</si>
  <si>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</si>
  <si>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</si>
  <si>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</si>
  <si>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</si>
  <si>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</si>
  <si>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</si>
  <si>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</si>
  <si>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</si>
  <si>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</si>
  <si>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</si>
  <si>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</si>
  <si>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</si>
  <si>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</si>
  <si>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</si>
  <si>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</si>
  <si>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</si>
  <si>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</si>
  <si>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</si>
  <si>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</si>
  <si>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</si>
  <si>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</si>
  <si>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</si>
  <si>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</si>
  <si>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</si>
  <si>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</si>
  <si>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</si>
  <si>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</si>
  <si>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</si>
  <si>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</si>
  <si>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</si>
  <si>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</si>
  <si>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</si>
  <si>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</si>
  <si>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</si>
  <si>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</si>
  <si>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</si>
  <si>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</si>
  <si>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</si>
  <si>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</si>
  <si>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</si>
  <si>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</si>
  <si>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</si>
  <si>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</si>
  <si>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</si>
  <si>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</si>
  <si>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</si>
  <si>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</si>
  <si>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</si>
  <si>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</si>
  <si>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</si>
  <si>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</si>
  <si>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</si>
  <si>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</si>
  <si>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</si>
  <si>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</si>
  <si>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</si>
  <si>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</si>
  <si>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</si>
  <si>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</si>
  <si>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</si>
  <si>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</si>
  <si>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</si>
  <si>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</si>
  <si>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</si>
  <si>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</si>
  <si>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</si>
  <si>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</si>
  <si>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</si>
  <si>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</si>
  <si>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</si>
  <si>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</si>
  <si>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</si>
  <si>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</si>
  <si>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</si>
  <si>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</si>
  <si>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</si>
  <si>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</si>
  <si>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</si>
  <si>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</si>
  <si>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</si>
  <si>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</si>
  <si>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</si>
  <si>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</si>
  <si>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</si>
  <si>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</si>
  <si>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</si>
  <si>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</si>
  <si>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</si>
  <si>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</si>
  <si>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</si>
  <si>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</si>
  <si>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</si>
  <si>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</si>
  <si>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</si>
  <si>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</si>
  <si>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</si>
  <si>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</si>
  <si>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</si>
  <si>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</si>
  <si>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</si>
  <si>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</si>
  <si>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</si>
  <si>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</si>
  <si>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</si>
  <si>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</si>
  <si>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</si>
  <si>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</si>
  <si>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</si>
  <si>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</si>
  <si>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</si>
  <si>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</si>
  <si>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</si>
  <si>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</si>
  <si>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</si>
  <si>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</si>
  <si>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</si>
  <si>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</si>
  <si>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</si>
  <si>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</si>
  <si>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</si>
  <si>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</si>
  <si>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</si>
  <si>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</si>
  <si>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</si>
  <si>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</si>
  <si>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</si>
  <si>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</si>
  <si>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</si>
  <si>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</si>
  <si>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</si>
  <si>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</si>
  <si>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</si>
  <si>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</si>
  <si>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</si>
  <si>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</si>
  <si>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</si>
  <si>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</si>
  <si>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</si>
  <si>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</si>
  <si>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</si>
  <si>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</si>
  <si>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</si>
  <si>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</si>
  <si>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</si>
  <si>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</si>
  <si>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</si>
  <si>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</si>
  <si>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</si>
  <si>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</si>
  <si>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</si>
  <si>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</si>
  <si>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</si>
  <si>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</si>
  <si>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</si>
  <si>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</si>
  <si>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</si>
  <si>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</si>
  <si>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</si>
  <si>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</si>
  <si>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</si>
  <si>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</si>
  <si>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</si>
  <si>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</si>
  <si>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</si>
  <si>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</si>
  <si>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</si>
  <si>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</si>
  <si>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</si>
  <si>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</si>
  <si>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</si>
  <si>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</si>
  <si>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</si>
  <si>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</si>
  <si>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</si>
  <si>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</si>
  <si>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</si>
  <si>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</si>
  <si>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</si>
  <si>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</si>
  <si>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</si>
  <si>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</si>
  <si>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</si>
  <si>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</si>
  <si>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</si>
  <si>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</si>
  <si>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</si>
  <si>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</si>
  <si>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</si>
  <si>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</si>
  <si>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</si>
  <si>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</si>
  <si>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</si>
  <si>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</si>
  <si>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</si>
  <si>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</si>
  <si>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</si>
  <si>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</si>
  <si>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</si>
  <si>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</si>
  <si>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</si>
  <si>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</si>
  <si>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</si>
  <si>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</si>
  <si>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</si>
  <si>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</si>
  <si>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</si>
  <si>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</si>
  <si>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</si>
  <si>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</si>
  <si>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</si>
  <si>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</si>
  <si>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</si>
  <si>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</si>
  <si>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</si>
  <si>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</si>
  <si>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</si>
  <si>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</si>
  <si>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</si>
  <si>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</si>
  <si>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</si>
  <si>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</si>
  <si>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</si>
  <si>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</si>
  <si>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</si>
  <si>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</si>
  <si>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</si>
  <si>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</si>
  <si>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</si>
  <si>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</si>
  <si>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</si>
  <si>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</si>
  <si>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</si>
  <si>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</si>
  <si>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</si>
  <si>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</si>
  <si>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</si>
  <si>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</si>
  <si>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</si>
  <si>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</si>
  <si>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</si>
  <si>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</si>
  <si>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</si>
  <si>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</si>
  <si>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</si>
  <si>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</si>
  <si>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</si>
  <si>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</si>
  <si>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</si>
  <si>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</si>
  <si>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</si>
  <si>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</si>
  <si>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</si>
  <si>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</si>
  <si>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</si>
  <si>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</si>
  <si>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</si>
  <si>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</si>
  <si>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</si>
  <si>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</si>
  <si>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</si>
  <si>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</si>
  <si>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</si>
  <si>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</si>
  <si>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</si>
  <si>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</si>
  <si>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</si>
  <si>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</si>
  <si>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</si>
  <si>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</si>
  <si>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</si>
  <si>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</si>
  <si>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</si>
  <si>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</si>
  <si>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</si>
  <si>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</si>
  <si>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</si>
  <si>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</si>
  <si>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</si>
  <si>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</si>
  <si>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</si>
  <si>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</si>
  <si>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</si>
  <si>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</si>
  <si>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</si>
  <si>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</si>
  <si>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</si>
  <si>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</si>
  <si>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</si>
  <si>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</si>
  <si>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</si>
  <si>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</si>
  <si>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</si>
  <si>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</si>
  <si>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</si>
  <si>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</si>
  <si>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</si>
  <si>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</si>
  <si>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</si>
  <si>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</si>
  <si>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</si>
  <si>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</si>
  <si>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</si>
  <si>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</si>
  <si>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</si>
  <si>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</si>
  <si>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</si>
  <si>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</si>
  <si>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</si>
  <si>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</si>
  <si>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</si>
  <si>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</si>
  <si>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</si>
  <si>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</si>
  <si>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</si>
  <si>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</si>
  <si>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</si>
  <si>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</si>
  <si>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</si>
  <si>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</si>
  <si>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</si>
  <si>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</si>
  <si>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</si>
  <si>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</si>
  <si>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</si>
  <si>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</si>
  <si>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</si>
  <si>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</si>
  <si>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</si>
  <si>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</si>
  <si>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</si>
  <si>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</si>
  <si>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</si>
  <si>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</si>
  <si>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</si>
  <si>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</si>
  <si>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</si>
  <si>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</si>
  <si>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</si>
  <si>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</si>
  <si>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</si>
  <si>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</si>
  <si>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</si>
  <si>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</si>
  <si>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</si>
  <si>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</si>
  <si>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</si>
  <si>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</si>
  <si>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</si>
  <si>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</si>
  <si>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</si>
  <si>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</si>
  <si>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</si>
  <si>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</si>
  <si>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</si>
  <si>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</si>
  <si>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</si>
  <si>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</si>
  <si>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</si>
  <si>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</si>
  <si>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</si>
  <si>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</si>
  <si>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</si>
  <si>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</si>
  <si>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</si>
  <si>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</si>
  <si>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</si>
  <si>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</si>
  <si>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</si>
  <si>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</si>
  <si>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</si>
  <si>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</si>
  <si>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</si>
  <si>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</si>
  <si>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</si>
  <si>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</si>
  <si>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</si>
  <si>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</si>
  <si>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</si>
  <si>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</si>
  <si>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</si>
  <si>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</si>
  <si>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</si>
  <si>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</si>
  <si>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</si>
  <si>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</si>
  <si>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</si>
  <si>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</si>
  <si>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</si>
  <si>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</si>
  <si>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</si>
  <si>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</si>
  <si>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</si>
  <si>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</si>
  <si>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</si>
  <si>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</si>
  <si>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</si>
  <si>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</si>
  <si>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</si>
  <si>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</si>
  <si>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</si>
  <si>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</si>
  <si>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</si>
  <si>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</si>
  <si>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</si>
  <si>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</si>
  <si>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</si>
  <si>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</si>
  <si>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</si>
  <si>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</si>
  <si>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</si>
  <si>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</si>
  <si>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</si>
  <si>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</si>
  <si>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</si>
  <si>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</si>
  <si>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</si>
  <si>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</si>
  <si>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</si>
  <si>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</si>
  <si>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</si>
  <si>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</si>
  <si>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</si>
  <si>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</si>
  <si>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</si>
  <si>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</si>
  <si>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</si>
  <si>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</si>
  <si>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</si>
  <si>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</si>
  <si>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</si>
  <si>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</si>
  <si>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</si>
  <si>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</si>
  <si>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</si>
  <si>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</si>
  <si>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</si>
  <si>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</si>
  <si>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</si>
  <si>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</si>
  <si>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</si>
  <si>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</si>
  <si>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</si>
  <si>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</si>
  <si>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</si>
  <si>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</si>
  <si>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</si>
  <si>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</si>
  <si>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</si>
  <si>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</si>
  <si>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</si>
  <si>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</si>
  <si>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</si>
  <si>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</si>
  <si>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</si>
  <si>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</si>
  <si>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</si>
  <si>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</si>
  <si>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</si>
  <si>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</si>
  <si>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</si>
  <si>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</si>
  <si>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</si>
  <si>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</si>
  <si>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</si>
  <si>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</si>
  <si>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</si>
  <si>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</si>
  <si>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</si>
  <si>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</si>
  <si>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</si>
  <si>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</si>
  <si>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</si>
  <si>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</si>
  <si>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</si>
  <si>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</si>
  <si>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</si>
  <si>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</si>
  <si>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</si>
  <si>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</si>
  <si>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</si>
  <si>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</si>
  <si>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</si>
  <si>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</si>
  <si>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</si>
  <si>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</si>
  <si>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</si>
  <si>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</si>
  <si>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</si>
  <si>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</si>
  <si>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</si>
  <si>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</si>
  <si>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</si>
  <si>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</si>
  <si>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</si>
  <si>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</si>
  <si>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</si>
  <si>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</si>
  <si>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</si>
  <si>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</si>
  <si>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</si>
  <si>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</si>
  <si>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</si>
  <si>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</si>
  <si>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</si>
  <si>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</si>
  <si>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</si>
  <si>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</si>
  <si>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</si>
  <si>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</si>
  <si>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</si>
  <si>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</si>
  <si>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</si>
  <si>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</si>
  <si>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</si>
  <si>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</si>
  <si>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</si>
  <si>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</si>
  <si>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</si>
  <si>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</si>
  <si>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</si>
  <si>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</si>
  <si>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</si>
  <si>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</si>
  <si>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</si>
  <si>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</si>
  <si>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</si>
  <si>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</si>
  <si>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</si>
  <si>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</si>
  <si>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</si>
  <si>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</si>
  <si>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</si>
  <si>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</si>
  <si>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</si>
  <si>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</si>
  <si>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</si>
  <si>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</si>
  <si>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</si>
  <si>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</si>
  <si>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</si>
  <si>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</si>
  <si>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</si>
  <si>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</si>
  <si>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</si>
  <si>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</si>
  <si>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</si>
  <si>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</si>
  <si>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</si>
  <si>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</si>
  <si>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</si>
  <si>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</si>
  <si>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</si>
  <si>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</si>
  <si>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</si>
  <si>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</si>
  <si>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</si>
  <si>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</si>
  <si>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</si>
  <si>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</si>
  <si>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</si>
  <si>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</si>
  <si>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</si>
  <si>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</si>
  <si>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</si>
  <si>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</si>
  <si>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</si>
  <si>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</si>
  <si>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</si>
  <si>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</si>
  <si>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</si>
  <si>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</si>
  <si>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</si>
  <si>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</si>
  <si>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</si>
  <si>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</si>
  <si>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</si>
  <si>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</si>
  <si>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</si>
  <si>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</si>
  <si>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</si>
  <si>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</si>
  <si>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</si>
  <si>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</si>
  <si>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</si>
  <si>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</si>
  <si>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</si>
  <si>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</si>
  <si>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</si>
  <si>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</si>
  <si>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</si>
  <si>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</si>
  <si>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</si>
  <si>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</si>
  <si>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</si>
  <si>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</si>
  <si>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</si>
  <si>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</si>
  <si>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</si>
  <si>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</si>
  <si>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</si>
  <si>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</si>
  <si>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</si>
  <si>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</si>
  <si>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</si>
  <si>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</si>
  <si>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</si>
  <si>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</si>
  <si>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</si>
  <si>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</si>
  <si>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</si>
  <si>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</si>
  <si>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</si>
  <si>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</si>
  <si>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</si>
  <si>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</si>
  <si>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</si>
  <si>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</si>
  <si>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</si>
  <si>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</si>
  <si>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</si>
  <si>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</si>
  <si>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</si>
  <si>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</si>
  <si>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</si>
  <si>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</si>
  <si>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</si>
  <si>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</si>
  <si>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</si>
  <si>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</si>
  <si>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</si>
  <si>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</si>
  <si>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</si>
  <si>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</si>
  <si>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</si>
  <si>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</si>
  <si>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</si>
  <si>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</si>
  <si>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</si>
  <si>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</si>
  <si>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</si>
  <si>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</si>
  <si>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</si>
  <si>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</si>
  <si>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</si>
  <si>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</si>
  <si>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</si>
  <si>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</si>
  <si>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</si>
  <si>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</si>
  <si>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</si>
  <si>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</si>
  <si>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</si>
  <si>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</si>
  <si>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</si>
  <si>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</si>
  <si>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</si>
  <si>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</si>
  <si>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</si>
  <si>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</si>
  <si>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</si>
  <si>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</si>
  <si>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</si>
  <si>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</si>
  <si>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</si>
  <si>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</si>
  <si>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</si>
  <si>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</si>
  <si>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</si>
  <si>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</si>
  <si>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</si>
  <si>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</si>
  <si>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</si>
  <si>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</si>
  <si>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</si>
  <si>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</si>
  <si>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</si>
  <si>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</si>
  <si>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</si>
  <si>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</si>
  <si>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</si>
  <si>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</si>
  <si>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</si>
  <si>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</si>
  <si>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</si>
  <si>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</si>
  <si>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</si>
  <si>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</si>
  <si>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</si>
  <si>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</si>
  <si>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</si>
  <si>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</si>
  <si>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</si>
  <si>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</si>
  <si>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</si>
  <si>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</si>
  <si>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</si>
  <si>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</si>
  <si>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</si>
  <si>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</si>
  <si>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</si>
  <si>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</si>
  <si>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</si>
  <si>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</si>
  <si>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</si>
  <si>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</si>
  <si>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</si>
  <si>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</si>
  <si>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</si>
  <si>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</si>
  <si>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</si>
  <si>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</si>
  <si>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</si>
  <si>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</si>
  <si>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</si>
  <si>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</si>
  <si>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</si>
  <si>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</si>
  <si>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</si>
  <si>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</si>
  <si>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</si>
  <si>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</si>
  <si>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</si>
  <si>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</si>
  <si>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</si>
  <si>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</si>
  <si>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</si>
  <si>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</si>
  <si>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</si>
  <si>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</si>
  <si>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</si>
  <si>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</si>
  <si>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</si>
  <si>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</si>
  <si>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</si>
  <si>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</si>
  <si>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</si>
  <si>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</si>
  <si>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</si>
  <si>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</si>
  <si>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</si>
  <si>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</si>
  <si>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</si>
  <si>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</si>
  <si>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</si>
  <si>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</si>
  <si>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</si>
  <si>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</si>
  <si>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</si>
  <si>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</si>
  <si>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</si>
  <si>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</si>
  <si>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</si>
  <si>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</si>
  <si>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</si>
  <si>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</si>
  <si>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</si>
  <si>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</si>
  <si>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</si>
  <si>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</si>
  <si>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</si>
  <si>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</si>
  <si>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</si>
  <si>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</si>
  <si>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</si>
  <si>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</si>
  <si>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</si>
  <si>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</si>
  <si>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</si>
  <si>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</si>
  <si>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</si>
  <si>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</si>
  <si>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</si>
  <si>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</si>
  <si>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</si>
  <si>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</si>
  <si>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</si>
  <si>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</si>
  <si>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</si>
  <si>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</si>
  <si>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</si>
  <si>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</si>
  <si>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</si>
  <si>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</si>
  <si>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</si>
  <si>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</si>
  <si>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</si>
  <si>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</si>
  <si>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</si>
  <si>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</si>
  <si>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</si>
  <si>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</si>
  <si>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</si>
  <si>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</si>
  <si>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</si>
  <si>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</si>
  <si>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</si>
  <si>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</si>
  <si>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</si>
  <si>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</si>
  <si>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</si>
  <si>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</si>
  <si>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</si>
  <si>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</si>
  <si>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</si>
  <si>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</si>
  <si>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</si>
  <si>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</si>
  <si>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</si>
  <si>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</si>
  <si>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</si>
  <si>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</si>
  <si>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</si>
  <si>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</si>
  <si>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</si>
  <si>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</si>
  <si>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</si>
  <si>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</si>
  <si>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</si>
  <si>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</si>
  <si>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</si>
  <si>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</si>
  <si>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</si>
  <si>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</si>
  <si>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</si>
  <si>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</si>
  <si>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</si>
  <si>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</si>
  <si>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</si>
  <si>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</si>
  <si>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</si>
  <si>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</si>
  <si>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</si>
  <si>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</si>
  <si>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</si>
  <si>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</si>
  <si>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</si>
  <si>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</si>
  <si>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</si>
  <si>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</si>
  <si>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</si>
  <si>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</si>
  <si>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</si>
  <si>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</si>
  <si>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</si>
  <si>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</si>
  <si>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</si>
  <si>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</si>
  <si>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</si>
  <si>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</si>
  <si>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</si>
  <si>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</si>
  <si>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</si>
  <si>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</si>
  <si>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</si>
  <si>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</si>
  <si>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</si>
  <si>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</si>
  <si>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</si>
  <si>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</si>
  <si>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</si>
  <si>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</si>
  <si>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</si>
  <si>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</si>
  <si>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</si>
  <si>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</si>
  <si>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</si>
  <si>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</si>
  <si>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</si>
  <si>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</si>
  <si>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</si>
  <si>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</si>
  <si>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</si>
  <si>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</si>
  <si>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</si>
  <si>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</si>
  <si>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</si>
  <si>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</si>
  <si>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</si>
  <si>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</si>
  <si>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</si>
  <si>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</si>
  <si>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</si>
  <si>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</si>
  <si>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</si>
  <si>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</si>
  <si>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</si>
  <si>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</si>
  <si>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</si>
  <si>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</si>
  <si>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</si>
  <si>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</si>
  <si>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</si>
  <si>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</si>
  <si>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</si>
  <si>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</si>
  <si>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</si>
  <si>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</si>
  <si>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</si>
  <si>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</si>
  <si>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</si>
  <si>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</si>
  <si>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</si>
  <si>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</si>
  <si>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</si>
  <si>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</si>
  <si>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</si>
  <si>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</si>
  <si>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</si>
  <si>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</si>
  <si>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</si>
  <si>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</si>
  <si>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</si>
  <si>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</si>
  <si>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</si>
  <si>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</si>
  <si>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</si>
  <si>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</si>
  <si>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</si>
  <si>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</si>
  <si>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</si>
  <si>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</si>
  <si>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</si>
  <si>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</si>
  <si>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</si>
  <si>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</si>
  <si>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</si>
  <si>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</si>
  <si>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</si>
  <si>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</si>
  <si>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</si>
  <si>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</si>
  <si>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</si>
  <si>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</si>
  <si>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</si>
  <si>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</si>
  <si>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</si>
  <si>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</si>
  <si>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</si>
  <si>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</si>
  <si>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</si>
  <si>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</si>
  <si>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</si>
  <si>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</si>
  <si>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</si>
  <si>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</si>
  <si>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</si>
  <si>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</si>
  <si>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</si>
  <si>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</si>
  <si>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</si>
  <si>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</si>
  <si>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</si>
  <si>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</si>
  <si>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</si>
  <si>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</si>
  <si>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</si>
  <si>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</si>
  <si>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</si>
  <si>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</si>
  <si>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</si>
  <si>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</si>
  <si>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</si>
  <si>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</si>
  <si>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</si>
  <si>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</si>
  <si>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</si>
  <si>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</si>
  <si>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</si>
  <si>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</si>
  <si>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</si>
  <si>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</si>
  <si>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</si>
  <si>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</si>
  <si>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</si>
  <si>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</si>
  <si>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</si>
  <si>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</si>
  <si>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</si>
  <si>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</si>
  <si>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</si>
  <si>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</si>
  <si>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</si>
  <si>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</si>
  <si>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</si>
  <si>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</si>
  <si>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</si>
  <si>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</si>
  <si>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</si>
  <si>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</si>
  <si>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</si>
  <si>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</si>
  <si>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</si>
  <si>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</si>
  <si>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</si>
  <si>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</si>
  <si>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</si>
  <si>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</si>
  <si>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</si>
  <si>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</si>
  <si>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</si>
  <si>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</si>
  <si>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</si>
  <si>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</si>
  <si>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</si>
  <si>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</si>
  <si>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</si>
  <si>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</si>
  <si>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</si>
  <si>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</si>
  <si>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</si>
  <si>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</si>
  <si>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</si>
  <si>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</si>
  <si>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</si>
  <si>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</si>
  <si>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</si>
  <si>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</si>
  <si>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</si>
  <si>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</si>
  <si>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</si>
  <si>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</si>
  <si>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</si>
  <si>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</si>
  <si>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</si>
  <si>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</si>
  <si>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</si>
  <si>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</si>
  <si>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</si>
  <si>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</si>
  <si>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</si>
  <si>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</si>
  <si>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</si>
  <si>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</si>
  <si>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</si>
  <si>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</si>
  <si>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</si>
  <si>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</si>
  <si>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</si>
  <si>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</si>
  <si>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</si>
  <si>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</si>
  <si>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</si>
  <si>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</si>
  <si>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</si>
  <si>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</si>
  <si>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</si>
  <si>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</si>
  <si>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</si>
  <si>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</si>
  <si>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</si>
  <si>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</si>
  <si>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</si>
  <si>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</si>
  <si>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</si>
  <si>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</si>
  <si>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</si>
  <si>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</si>
  <si>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</si>
  <si>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</si>
  <si>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</si>
  <si>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</si>
  <si>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</si>
  <si>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</si>
  <si>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</si>
  <si>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</si>
  <si>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</si>
  <si>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</si>
  <si>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</si>
  <si>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</si>
  <si>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</si>
  <si>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</si>
  <si>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</si>
  <si>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</si>
  <si>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</si>
  <si>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</si>
  <si>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</si>
  <si>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</si>
  <si>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</si>
  <si>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</si>
  <si>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</si>
  <si>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</si>
  <si>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</si>
  <si>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</si>
  <si>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</si>
  <si>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</si>
  <si>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</si>
  <si>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</si>
  <si>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</si>
  <si>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</si>
  <si>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</si>
  <si>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</si>
  <si>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</si>
  <si>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</si>
  <si>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</si>
  <si>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</si>
  <si>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</si>
  <si>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</si>
  <si>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</si>
  <si>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</si>
  <si>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</si>
  <si>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</si>
  <si>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</si>
  <si>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</si>
  <si>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</si>
  <si>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</si>
  <si>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</si>
  <si>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</si>
  <si>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</si>
  <si>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</si>
  <si>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</si>
  <si>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</si>
  <si>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</si>
  <si>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</si>
  <si>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</si>
  <si>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</si>
  <si>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</si>
  <si>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</si>
  <si>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</si>
  <si>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</si>
  <si>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</si>
  <si>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</si>
  <si>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</si>
  <si>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</si>
  <si>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</si>
  <si>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</si>
  <si>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</si>
  <si>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</si>
  <si>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</si>
  <si>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</si>
  <si>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</si>
  <si>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</si>
  <si>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</si>
  <si>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</si>
  <si>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</si>
  <si>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</si>
  <si>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</si>
  <si>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</si>
  <si>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</si>
  <si>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</si>
  <si>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</si>
  <si>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</si>
  <si>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</si>
  <si>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</si>
  <si>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</si>
  <si>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</si>
  <si>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</si>
  <si>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</si>
  <si>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</si>
  <si>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</si>
  <si>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</si>
  <si>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</si>
  <si>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</si>
  <si>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</si>
  <si>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</si>
  <si>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</si>
  <si>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</si>
  <si>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</si>
  <si>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</si>
  <si>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</si>
  <si>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</si>
  <si>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</si>
  <si>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</si>
  <si>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</si>
  <si>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</si>
  <si>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</si>
  <si>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</si>
  <si>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</si>
  <si>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</si>
  <si>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</si>
  <si>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</si>
  <si>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</si>
  <si>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</si>
  <si>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</si>
  <si>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</si>
  <si>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</si>
  <si>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</si>
  <si>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</si>
  <si>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</si>
  <si>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</si>
  <si>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</si>
  <si>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</si>
  <si>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</si>
  <si>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</si>
  <si>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</si>
  <si>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</si>
  <si>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</si>
  <si>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</si>
  <si>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</si>
  <si>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</si>
  <si>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</si>
  <si>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</si>
  <si>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</si>
  <si>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</si>
  <si>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</si>
  <si>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</si>
  <si>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</si>
  <si>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</si>
  <si>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</si>
  <si>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</si>
  <si>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</si>
  <si>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</si>
  <si>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</si>
  <si>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</si>
  <si>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</si>
  <si>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</si>
  <si>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</si>
  <si>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</si>
  <si>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</si>
  <si>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</si>
  <si>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</si>
  <si>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</si>
  <si>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</si>
  <si>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</si>
  <si>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</si>
  <si>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</si>
  <si>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</si>
  <si>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</si>
  <si>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</si>
  <si>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</si>
  <si>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</si>
  <si>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</si>
  <si>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</si>
  <si>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</si>
  <si>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</si>
  <si>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</si>
  <si>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</si>
  <si>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</si>
  <si>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</si>
  <si>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</si>
  <si>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</si>
  <si>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</si>
  <si>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</si>
  <si>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</si>
  <si>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</si>
  <si>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</si>
  <si>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</si>
  <si>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</si>
  <si>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</si>
  <si>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</si>
  <si>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</si>
  <si>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</si>
  <si>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</si>
  <si>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</si>
  <si>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</si>
  <si>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</si>
  <si>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</si>
  <si>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</si>
  <si>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</si>
  <si>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</si>
  <si>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</si>
  <si>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</si>
  <si>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</si>
  <si>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</si>
  <si>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</si>
  <si>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</si>
  <si>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</si>
  <si>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</si>
  <si>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</si>
  <si>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</si>
  <si>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</si>
  <si>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</si>
  <si>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</si>
  <si>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</si>
  <si>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</si>
  <si>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</si>
  <si>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</si>
  <si>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</si>
  <si>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</si>
  <si>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</si>
  <si>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</si>
  <si>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</si>
  <si>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</si>
  <si>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</si>
  <si>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</si>
  <si>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</si>
  <si>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</si>
  <si>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</si>
  <si>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</si>
  <si>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</si>
  <si>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</si>
  <si>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</si>
  <si>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</si>
  <si>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</si>
  <si>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</si>
  <si>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</si>
  <si>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</si>
  <si>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</si>
  <si>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</si>
  <si>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</si>
  <si>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</si>
  <si>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</si>
  <si>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</si>
  <si>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</si>
  <si>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</si>
  <si>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</si>
  <si>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</si>
  <si>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</si>
  <si>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</si>
  <si>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</si>
  <si>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</si>
  <si>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</si>
  <si>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</si>
  <si>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</si>
  <si>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</si>
  <si>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</si>
  <si>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</si>
  <si>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</si>
  <si>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</si>
  <si>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</si>
  <si>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</si>
  <si>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</si>
  <si>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</si>
  <si>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</si>
  <si>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</si>
  <si>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</si>
  <si>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</si>
  <si>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</si>
  <si>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</si>
  <si>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</si>
  <si>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</si>
  <si>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</si>
  <si>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</si>
  <si>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</si>
  <si>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</si>
  <si>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</si>
  <si>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</si>
  <si>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</si>
  <si>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</si>
  <si>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</si>
  <si>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</si>
  <si>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</si>
  <si>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</si>
  <si>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</si>
  <si>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</si>
  <si>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</si>
  <si>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</si>
  <si>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</si>
  <si>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</si>
  <si>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</si>
  <si>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</si>
  <si>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</si>
  <si>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</si>
  <si>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</si>
  <si>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</si>
  <si>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</si>
  <si>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</si>
  <si>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</si>
  <si>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</si>
  <si>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</si>
  <si>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</si>
  <si>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</si>
  <si>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</si>
  <si>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</si>
  <si>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</si>
  <si>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</si>
  <si>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</si>
  <si>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</si>
  <si>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</si>
  <si>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</si>
  <si>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</si>
  <si>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</si>
  <si>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</si>
  <si>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</si>
  <si>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</si>
  <si>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</si>
  <si>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</si>
  <si>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</si>
  <si>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</si>
  <si>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</si>
  <si>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</si>
  <si>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</si>
  <si>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</si>
  <si>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</si>
  <si>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</si>
  <si>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</si>
  <si>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</si>
  <si>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</si>
  <si>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</si>
  <si>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</si>
  <si>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</si>
  <si>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</si>
  <si>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</si>
  <si>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</si>
  <si>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</si>
  <si>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</si>
  <si>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</si>
  <si>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</si>
  <si>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</si>
  <si>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</si>
  <si>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</si>
  <si>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</si>
  <si>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</si>
  <si>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</si>
  <si>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</si>
  <si>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</si>
  <si>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</si>
  <si>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</si>
  <si>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</si>
  <si>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</si>
  <si>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</si>
  <si>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</si>
  <si>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</si>
  <si>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</si>
  <si>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</si>
  <si>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</si>
  <si>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</si>
  <si>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</si>
  <si>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</si>
  <si>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</si>
  <si>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</si>
  <si>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</si>
  <si>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</si>
  <si>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</si>
  <si>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</si>
  <si>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</si>
  <si>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</si>
  <si>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</si>
  <si>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</si>
  <si>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</si>
  <si>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</si>
  <si>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</si>
  <si>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</si>
  <si>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</si>
  <si>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</si>
  <si>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</si>
  <si>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</si>
  <si>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</si>
  <si>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</si>
  <si>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</si>
  <si>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</si>
  <si>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</si>
  <si>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</si>
  <si>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</si>
  <si>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</si>
  <si>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</si>
  <si>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</si>
  <si>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</si>
  <si>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</si>
  <si>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</si>
  <si>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</si>
  <si>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</si>
  <si>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</si>
  <si>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</si>
  <si>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</si>
  <si>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</si>
  <si>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</si>
  <si>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</si>
  <si>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</si>
  <si>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</si>
  <si>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</si>
  <si>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</si>
  <si>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</si>
  <si>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</si>
  <si>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</si>
  <si>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</si>
  <si>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</si>
  <si>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</si>
  <si>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</si>
  <si>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</si>
  <si>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</si>
  <si>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</si>
  <si>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</si>
  <si>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</si>
  <si>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</si>
  <si>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</si>
  <si>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</si>
  <si>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</si>
  <si>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</si>
  <si>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</si>
  <si>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</si>
  <si>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</si>
  <si>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</si>
  <si>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</si>
  <si>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</si>
  <si>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</si>
  <si>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</si>
  <si>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</si>
  <si>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</si>
  <si>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</si>
  <si>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</si>
  <si>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</si>
  <si>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</si>
  <si>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</si>
  <si>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</si>
  <si>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</si>
  <si>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</si>
  <si>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</si>
  <si>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</si>
  <si>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</si>
  <si>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</si>
  <si>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</si>
  <si>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</si>
  <si>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</si>
  <si>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</si>
  <si>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</si>
  <si>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</si>
  <si>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</si>
  <si>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</si>
  <si>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</si>
  <si>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</si>
  <si>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</si>
  <si>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</si>
  <si>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</si>
  <si>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</si>
  <si>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</si>
  <si>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</si>
  <si>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</si>
  <si>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</si>
  <si>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</si>
  <si>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</si>
  <si>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</si>
  <si>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</si>
  <si>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</si>
  <si>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</si>
  <si>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</si>
  <si>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</si>
  <si>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</si>
  <si>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</si>
  <si>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</si>
  <si>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</si>
  <si>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</si>
  <si>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</si>
  <si>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</si>
  <si>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</si>
  <si>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</si>
  <si>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</si>
  <si>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</si>
  <si>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</si>
  <si>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</si>
  <si>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</si>
  <si>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</si>
  <si>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</si>
  <si>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</si>
  <si>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</si>
  <si>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</si>
  <si>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</si>
  <si>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</si>
  <si>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</si>
  <si>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</si>
  <si>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</si>
  <si>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</si>
  <si>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</si>
  <si>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</si>
  <si>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</si>
  <si>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</si>
  <si>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</si>
  <si>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</si>
  <si>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</si>
  <si>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</si>
  <si>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</si>
  <si>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</si>
  <si>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</si>
  <si>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</si>
  <si>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</si>
  <si>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</si>
  <si>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</si>
  <si>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</si>
  <si>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</si>
  <si>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</si>
  <si>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</si>
  <si>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</si>
  <si>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</si>
  <si>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</si>
  <si>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</si>
  <si>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</si>
  <si>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</si>
  <si>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</si>
  <si>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</si>
  <si>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</si>
  <si>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</si>
  <si>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</si>
  <si>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</si>
  <si>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</si>
  <si>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</si>
  <si>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</si>
  <si>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</si>
  <si>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</si>
  <si>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</si>
  <si>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</si>
  <si>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</si>
  <si>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</si>
  <si>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</si>
  <si>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</si>
  <si>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</si>
  <si>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</si>
  <si>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</si>
  <si>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</si>
  <si>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</si>
  <si>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</si>
  <si>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</si>
  <si>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</si>
  <si>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</si>
  <si>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</si>
  <si>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</si>
  <si>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</si>
  <si>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</si>
  <si>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</si>
  <si>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</si>
  <si>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</si>
  <si>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</si>
  <si>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</si>
  <si>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</si>
  <si>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</si>
  <si>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</si>
  <si>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</si>
  <si>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</si>
  <si>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</si>
  <si>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</si>
  <si>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</si>
  <si>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</si>
  <si>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</si>
  <si>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</si>
  <si>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</si>
  <si>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</si>
  <si>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</si>
  <si>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</si>
  <si>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</si>
  <si>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</si>
  <si>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</si>
  <si>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</si>
  <si>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</si>
  <si>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</si>
  <si>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</si>
  <si>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</si>
  <si>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</si>
  <si>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</si>
  <si>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</si>
  <si>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</si>
  <si>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</si>
  <si>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</si>
  <si>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</si>
  <si>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</si>
  <si>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</si>
  <si>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</si>
  <si>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</si>
  <si>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</si>
  <si>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</si>
  <si>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</si>
  <si>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</si>
  <si>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</si>
  <si>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</si>
  <si>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</si>
  <si>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</si>
  <si>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</si>
  <si>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</si>
  <si>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</si>
  <si>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</si>
  <si>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</si>
  <si>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</si>
  <si>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</si>
  <si>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</si>
  <si>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</si>
  <si>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</si>
  <si>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</si>
  <si>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</si>
  <si>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</si>
  <si>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</si>
  <si>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</si>
  <si>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</si>
  <si>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</si>
  <si>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</si>
  <si>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</si>
  <si>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</si>
  <si>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</si>
  <si>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</si>
  <si>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</si>
  <si>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</si>
  <si>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</si>
  <si>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</si>
  <si>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</si>
  <si>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</si>
  <si>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</si>
  <si>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</si>
  <si>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</si>
  <si>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</si>
  <si>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</si>
  <si>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</si>
  <si>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</si>
  <si>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</si>
  <si>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</si>
  <si>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</si>
  <si>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</si>
  <si>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</si>
  <si>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</si>
  <si>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</si>
  <si>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</si>
  <si>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</si>
  <si>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</si>
  <si>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</si>
  <si>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</si>
  <si>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</si>
  <si>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</si>
  <si>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</si>
  <si>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</si>
  <si>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</si>
  <si>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</si>
  <si>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</si>
  <si>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</si>
  <si>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</si>
  <si>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</si>
  <si>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</si>
  <si>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</si>
  <si>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</si>
  <si>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</si>
  <si>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</si>
  <si>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</si>
  <si>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</si>
  <si>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</si>
  <si>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</si>
  <si>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</si>
  <si>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</si>
  <si>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</si>
  <si>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</si>
  <si>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</si>
  <si>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</si>
  <si>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</si>
  <si>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</si>
  <si>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</si>
  <si>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</si>
  <si>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</si>
  <si>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</si>
  <si>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</si>
  <si>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</si>
  <si>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</si>
  <si>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</si>
  <si>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</si>
  <si>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</si>
  <si>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</si>
  <si>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</si>
  <si>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</si>
  <si>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</si>
  <si>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</si>
  <si>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</si>
  <si>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</si>
  <si>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</si>
  <si>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</si>
  <si>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</si>
  <si>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</si>
  <si>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</si>
  <si>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</si>
  <si>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</si>
  <si>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</si>
  <si>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</si>
  <si>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</si>
  <si>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</si>
  <si>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</si>
  <si>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</si>
  <si>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</si>
  <si>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</si>
  <si>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</si>
  <si>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</si>
  <si>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</si>
  <si>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</si>
  <si>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</si>
  <si>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</si>
  <si>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</si>
  <si>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</si>
  <si>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</si>
  <si>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</si>
  <si>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</si>
  <si>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</si>
  <si>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</si>
  <si>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</si>
  <si>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</si>
  <si>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</si>
  <si>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</si>
  <si>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</si>
  <si>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</si>
  <si>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</si>
  <si>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</si>
  <si>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</si>
  <si>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</si>
  <si>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</si>
  <si>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</si>
  <si>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</si>
  <si>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</si>
  <si>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</si>
  <si>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</si>
  <si>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</si>
  <si>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</si>
  <si>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</si>
  <si>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</si>
  <si>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</si>
  <si>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</si>
  <si>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</si>
  <si>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</si>
  <si>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</si>
  <si>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</si>
  <si>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</si>
  <si>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</si>
  <si>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</si>
  <si>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</si>
  <si>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</si>
  <si>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</si>
  <si>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</si>
  <si>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</si>
  <si>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</si>
  <si>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</si>
  <si>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</si>
  <si>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</si>
  <si>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</si>
  <si>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</si>
  <si>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</si>
  <si>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</si>
  <si>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</si>
  <si>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</si>
  <si>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</si>
  <si>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</si>
  <si>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</si>
  <si>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</si>
  <si>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</si>
  <si>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</si>
  <si>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</si>
  <si>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</si>
  <si>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</si>
  <si>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</si>
  <si>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</si>
  <si>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</si>
  <si>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</si>
  <si>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</si>
  <si>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</si>
  <si>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</si>
  <si>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</si>
  <si>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</si>
  <si>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</si>
  <si>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</si>
  <si>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</si>
  <si>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</si>
  <si>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</si>
  <si>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</si>
  <si>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</si>
  <si>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</si>
  <si>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</si>
  <si>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</si>
  <si>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</si>
  <si>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</si>
  <si>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</si>
  <si>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</si>
  <si>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</si>
  <si>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</si>
  <si>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</si>
  <si>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</si>
  <si>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</si>
  <si>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</si>
  <si>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</si>
  <si>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</si>
  <si>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</si>
  <si>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</si>
  <si>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</si>
  <si>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</si>
  <si>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</si>
  <si>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</si>
  <si>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</si>
  <si>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</si>
  <si>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</si>
  <si>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</si>
  <si>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</si>
  <si>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</si>
  <si>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</si>
  <si>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</si>
  <si>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</si>
  <si>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</si>
  <si>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</si>
  <si>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</si>
  <si>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</si>
  <si>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</si>
  <si>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</si>
  <si>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</si>
  <si>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</si>
  <si>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</si>
  <si>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</si>
  <si>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</si>
  <si>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</si>
  <si>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</si>
  <si>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</si>
  <si>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</si>
  <si>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</si>
  <si>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</si>
  <si>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</si>
  <si>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</si>
  <si>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</si>
  <si>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</si>
  <si>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</si>
  <si>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</si>
  <si>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</si>
  <si>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</si>
  <si>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</si>
  <si>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</si>
  <si>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</si>
  <si>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</si>
  <si>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</si>
  <si>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</si>
  <si>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</si>
  <si>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</si>
  <si>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</si>
  <si>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</si>
  <si>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</si>
  <si>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</si>
  <si>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</si>
  <si>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</si>
  <si>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</si>
  <si>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</si>
  <si>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</si>
  <si>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</si>
  <si>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</si>
  <si>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</si>
  <si>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</si>
  <si>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</si>
  <si>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</si>
  <si>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</si>
  <si>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</si>
  <si>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</si>
  <si>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</si>
  <si>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</si>
  <si>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</si>
  <si>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</si>
  <si>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</si>
  <si>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</si>
  <si>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</si>
  <si>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</si>
  <si>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</si>
  <si>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</si>
  <si>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</si>
  <si>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</si>
  <si>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</si>
  <si>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</si>
  <si>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</si>
  <si>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</si>
  <si>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</si>
  <si>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</si>
  <si>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</si>
  <si>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</si>
  <si>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</si>
  <si>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</si>
  <si>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</si>
  <si>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</si>
  <si>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</si>
  <si>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</si>
  <si>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</si>
  <si>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</si>
  <si>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</si>
  <si>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</si>
  <si>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</si>
  <si>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</si>
  <si>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</si>
  <si>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</si>
  <si>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</si>
  <si>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</si>
  <si>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</si>
  <si>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</si>
  <si>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</si>
  <si>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</si>
  <si>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</si>
  <si>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</si>
  <si>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</si>
  <si>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</si>
  <si>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</si>
  <si>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</si>
  <si>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</si>
  <si>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</si>
  <si>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</si>
  <si>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</si>
  <si>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</si>
  <si>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</si>
  <si>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</si>
  <si>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</si>
  <si>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</si>
  <si>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</si>
  <si>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</si>
  <si>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</si>
  <si>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</si>
  <si>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</si>
  <si>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</si>
  <si>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</si>
  <si>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</si>
  <si>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</si>
  <si>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</si>
  <si>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</si>
  <si>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</si>
  <si>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</si>
  <si>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</si>
  <si>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</si>
  <si>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</si>
  <si>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</si>
  <si>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</si>
  <si>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</si>
  <si>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</si>
  <si>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</si>
  <si>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</si>
  <si>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</si>
  <si>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</si>
  <si>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</si>
  <si>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</si>
  <si>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</si>
  <si>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</si>
  <si>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</si>
  <si>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</si>
  <si>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</si>
  <si>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</si>
  <si>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</si>
  <si>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</si>
  <si>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</si>
  <si>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</si>
  <si>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</si>
  <si>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</si>
  <si>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</si>
  <si>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</si>
  <si>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</si>
  <si>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</si>
  <si>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</si>
  <si>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</si>
  <si>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</si>
  <si>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</si>
  <si>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</si>
  <si>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</si>
  <si>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</si>
  <si>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</si>
  <si>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</si>
  <si>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</si>
  <si>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</si>
  <si>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</si>
  <si>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</si>
  <si>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</si>
  <si>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</si>
  <si>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</si>
  <si>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</si>
  <si>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</si>
  <si>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</si>
  <si>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</si>
  <si>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</si>
  <si>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</si>
  <si>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</si>
  <si>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</si>
  <si>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</si>
  <si>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</si>
  <si>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</si>
  <si>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</si>
  <si>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</si>
  <si>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</si>
  <si>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</si>
  <si>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</si>
  <si>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</si>
  <si>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</si>
  <si>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</si>
  <si>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</si>
  <si>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</si>
  <si>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</si>
  <si>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</si>
  <si>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</si>
  <si>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</si>
  <si>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</si>
  <si>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</si>
  <si>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</si>
  <si>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</si>
  <si>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</si>
  <si>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</si>
  <si>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</si>
  <si>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</si>
  <si>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</si>
  <si>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</si>
  <si>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</si>
  <si>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</si>
  <si>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</si>
  <si>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</si>
  <si>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</si>
  <si>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</si>
  <si>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</si>
  <si>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</si>
  <si>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</si>
  <si>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</si>
  <si>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</si>
  <si>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</si>
  <si>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</si>
  <si>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</si>
  <si>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</si>
  <si>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</si>
  <si>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</si>
  <si>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</si>
  <si>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</si>
  <si>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</si>
  <si>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</si>
  <si>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</si>
  <si>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</si>
  <si>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</si>
  <si>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</si>
  <si>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</si>
  <si>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</si>
  <si>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</si>
  <si>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</si>
  <si>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</si>
  <si>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</si>
  <si>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</si>
  <si>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</si>
  <si>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</si>
  <si>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</si>
  <si>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</si>
  <si>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</si>
  <si>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</si>
  <si>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</si>
  <si>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</si>
  <si>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</si>
  <si>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</si>
  <si>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</si>
  <si>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</si>
  <si>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</si>
  <si>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</si>
  <si>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</si>
  <si>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</si>
  <si>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</si>
  <si>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</si>
  <si>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</si>
  <si>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</si>
  <si>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</si>
  <si>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</si>
  <si>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</si>
  <si>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</si>
  <si>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</si>
  <si>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</si>
  <si>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</si>
  <si>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</si>
  <si>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</si>
  <si>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</si>
  <si>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</si>
  <si>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</si>
  <si>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</si>
  <si>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</si>
  <si>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</si>
  <si>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</si>
  <si>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</si>
  <si>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</si>
  <si>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</si>
  <si>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</si>
  <si>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</si>
  <si>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</si>
  <si>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</si>
  <si>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</si>
  <si>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</si>
  <si>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</si>
  <si>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</si>
  <si>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</si>
  <si>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</si>
  <si>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</si>
  <si>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</si>
  <si>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</si>
  <si>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</si>
  <si>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</si>
  <si>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</si>
  <si>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</si>
  <si>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</si>
  <si>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</si>
  <si>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</si>
  <si>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</si>
  <si>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</si>
  <si>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</si>
  <si>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</si>
  <si>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</si>
  <si>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</si>
  <si>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</si>
  <si>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</si>
  <si>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</si>
  <si>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</si>
  <si>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</si>
  <si>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</si>
  <si>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</si>
  <si>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</si>
  <si>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</si>
  <si>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</si>
  <si>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</si>
  <si>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</si>
  <si>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</si>
  <si>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</si>
  <si>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</si>
  <si>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</si>
  <si>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</si>
  <si>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</si>
  <si>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</si>
  <si>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</si>
  <si>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</si>
  <si>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</si>
  <si>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</si>
  <si>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</si>
  <si>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</si>
  <si>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</si>
  <si>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</si>
  <si>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</si>
  <si>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</si>
  <si>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</si>
  <si>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</si>
  <si>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</si>
  <si>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</si>
  <si>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</si>
  <si>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</si>
  <si>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</si>
  <si>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</si>
  <si>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</si>
  <si>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</si>
  <si>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</si>
  <si>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</si>
  <si>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</si>
  <si>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</si>
  <si>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</si>
  <si>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</si>
  <si>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</si>
  <si>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</si>
  <si>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</si>
  <si>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</si>
  <si>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</si>
  <si>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</si>
  <si>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</si>
  <si>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</si>
  <si>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</si>
  <si>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</si>
  <si>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</si>
  <si>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</si>
  <si>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</si>
  <si>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</si>
  <si>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</si>
  <si>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</si>
  <si>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</si>
  <si>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</si>
  <si>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</si>
  <si>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</si>
  <si>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</si>
  <si>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</si>
  <si>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</si>
  <si>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</si>
  <si>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</si>
  <si>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</si>
  <si>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</si>
  <si>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</si>
  <si>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</si>
  <si>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</si>
  <si>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</si>
  <si>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</si>
  <si>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</si>
  <si>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</si>
  <si>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</si>
  <si>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</si>
  <si>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</si>
  <si>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</si>
  <si>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</si>
  <si>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</si>
  <si>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</si>
  <si>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</si>
  <si>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</si>
  <si>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</si>
  <si>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</si>
  <si>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</si>
  <si>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</si>
  <si>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</si>
  <si>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</si>
  <si>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</si>
  <si>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</si>
  <si>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</si>
  <si>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</si>
  <si>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</si>
  <si>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</si>
  <si>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</si>
  <si>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</si>
  <si>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</si>
  <si>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</si>
  <si>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</si>
  <si>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</si>
  <si>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</si>
  <si>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</si>
  <si>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</si>
  <si>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</si>
  <si>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</si>
  <si>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</si>
  <si>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</si>
  <si>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</si>
  <si>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</si>
  <si>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</si>
  <si>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</si>
  <si>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</si>
  <si>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</si>
  <si>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</si>
  <si>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</si>
  <si>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</si>
  <si>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</si>
  <si>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</si>
  <si>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</si>
  <si>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</si>
  <si>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</si>
  <si>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</si>
  <si>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</si>
  <si>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</si>
  <si>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</si>
  <si>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</si>
  <si>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</si>
  <si>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</si>
  <si>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</si>
  <si>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</si>
  <si>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</si>
  <si>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</si>
  <si>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</si>
  <si>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</si>
  <si>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</si>
  <si>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</si>
  <si>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</si>
  <si>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</si>
  <si>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</si>
  <si>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</si>
  <si>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</si>
  <si>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</si>
  <si>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</si>
  <si>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</si>
  <si>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</si>
  <si>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</si>
  <si>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</si>
  <si>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</si>
  <si>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</si>
  <si>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</si>
  <si>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</si>
  <si>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</si>
  <si>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</si>
  <si>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</si>
  <si>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</si>
  <si>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</si>
  <si>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</si>
  <si>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</si>
  <si>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</si>
  <si>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</si>
  <si>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</si>
  <si>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</si>
  <si>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</si>
  <si>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</si>
  <si>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</si>
  <si>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</si>
  <si>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</si>
  <si>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</si>
  <si>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</si>
  <si>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</si>
  <si>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</si>
  <si>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</si>
  <si>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</si>
  <si>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</si>
  <si>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</si>
  <si>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</si>
  <si>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</si>
  <si>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</si>
  <si>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</si>
  <si>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</si>
  <si>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</si>
  <si>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</si>
  <si>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</si>
  <si>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</si>
  <si>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</si>
  <si>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</si>
  <si>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</si>
  <si>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</si>
  <si>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</si>
  <si>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</si>
  <si>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</si>
  <si>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</si>
  <si>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</si>
  <si>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</si>
  <si>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</si>
  <si>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</si>
  <si>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</si>
  <si>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</si>
  <si>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</si>
  <si>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</si>
  <si>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</si>
  <si>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</si>
  <si>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</si>
  <si>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</si>
  <si>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</si>
  <si>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</si>
  <si>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</si>
  <si>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</si>
  <si>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</si>
  <si>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</si>
  <si>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</si>
  <si>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</si>
  <si>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</si>
  <si>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</si>
  <si>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</si>
  <si>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</si>
  <si>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</si>
  <si>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</si>
  <si>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</si>
  <si>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</si>
  <si>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</si>
  <si>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</si>
  <si>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</si>
  <si>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</si>
  <si>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</si>
  <si>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</si>
  <si>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</si>
  <si>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</si>
  <si>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</si>
  <si>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</si>
  <si>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</si>
  <si>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</si>
  <si>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</si>
  <si>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</si>
  <si>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</si>
  <si>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</si>
  <si>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</si>
  <si>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</si>
  <si>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</si>
  <si>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</si>
  <si>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</si>
  <si>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</si>
  <si>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</si>
  <si>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</si>
  <si>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</si>
  <si>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</si>
  <si>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</si>
  <si>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</si>
  <si>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</si>
  <si>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</si>
  <si>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</si>
  <si>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</si>
  <si>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</si>
  <si>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</si>
  <si>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</si>
  <si>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</si>
  <si>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</si>
  <si>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</si>
  <si>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</si>
  <si>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</si>
  <si>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</si>
  <si>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</si>
  <si>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</si>
  <si>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</si>
  <si>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</si>
  <si>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</si>
  <si>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</si>
  <si>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</si>
  <si>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</si>
  <si>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</si>
  <si>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</si>
  <si>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</si>
  <si>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</si>
  <si>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</si>
  <si>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</si>
  <si>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</si>
  <si>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</si>
  <si>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</si>
  <si>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</si>
  <si>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</si>
  <si>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</si>
  <si>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</si>
  <si>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</si>
  <si>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</si>
  <si>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</si>
  <si>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</si>
  <si>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</si>
  <si>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</si>
  <si>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</si>
  <si>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</si>
  <si>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</si>
  <si>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</si>
  <si>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</si>
  <si>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</si>
  <si>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</si>
  <si>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</si>
  <si>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</si>
  <si>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</si>
  <si>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</si>
  <si>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</si>
  <si>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</si>
  <si>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</si>
  <si>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</si>
  <si>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</si>
  <si>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</si>
  <si>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</si>
  <si>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</si>
  <si>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</si>
  <si>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</si>
  <si>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</si>
  <si>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</si>
  <si>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</si>
  <si>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</si>
  <si>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</si>
  <si>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</si>
  <si>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</si>
  <si>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</si>
  <si>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</si>
  <si>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</si>
  <si>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</si>
  <si>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</si>
  <si>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</si>
  <si>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</si>
  <si>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</si>
  <si>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</si>
  <si>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</si>
  <si>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</si>
  <si>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</si>
  <si>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</si>
  <si>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</si>
  <si>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</si>
  <si>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</si>
  <si>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</si>
  <si>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</si>
  <si>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</si>
  <si>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</si>
  <si>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</si>
  <si>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</si>
  <si>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</si>
  <si>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</si>
  <si>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</si>
  <si>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</si>
  <si>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</si>
  <si>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</si>
  <si>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</si>
  <si>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</si>
  <si>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</si>
  <si>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</si>
  <si>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</si>
  <si>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</si>
  <si>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</si>
  <si>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</si>
  <si>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</si>
  <si>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</si>
  <si>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</si>
  <si>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</si>
  <si>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</si>
  <si>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</si>
  <si>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</si>
  <si>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</si>
  <si>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</si>
  <si>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</si>
  <si>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</si>
  <si>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</si>
  <si>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</si>
  <si>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</si>
  <si>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</si>
  <si>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</si>
  <si>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</si>
  <si>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</si>
  <si>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</si>
  <si>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</si>
  <si>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</si>
  <si>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</si>
  <si>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</si>
  <si>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</si>
  <si>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</si>
  <si>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</si>
  <si>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</si>
  <si>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</si>
  <si>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</si>
  <si>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</si>
  <si>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</si>
  <si>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</si>
  <si>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</si>
  <si>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</si>
  <si>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</si>
  <si>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</si>
  <si>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</si>
  <si>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</si>
  <si>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</si>
  <si>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</si>
  <si>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</si>
  <si>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</si>
  <si>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</si>
  <si>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</si>
  <si>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</si>
  <si>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</si>
  <si>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</si>
  <si>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</si>
  <si>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</si>
  <si>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</si>
  <si>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</si>
  <si>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</si>
  <si>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</si>
  <si>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</si>
  <si>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</si>
  <si>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</si>
  <si>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</si>
  <si>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</si>
  <si>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</si>
  <si>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</si>
  <si>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</si>
  <si>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</si>
  <si>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</si>
  <si>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</si>
  <si>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</si>
  <si>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</si>
  <si>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</si>
  <si>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</si>
  <si>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</si>
  <si>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</si>
  <si>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</si>
  <si>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</si>
  <si>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</si>
  <si>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</si>
  <si>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</si>
  <si>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</si>
  <si>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</si>
  <si>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</si>
  <si>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</si>
  <si>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</si>
  <si>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</si>
  <si>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</si>
  <si>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</si>
  <si>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</si>
  <si>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</si>
  <si>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</si>
  <si>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</si>
  <si>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</si>
  <si>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</si>
  <si>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</si>
  <si>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</si>
  <si>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</si>
  <si>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</si>
  <si>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</si>
  <si>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</si>
  <si>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</si>
  <si>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</si>
  <si>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</si>
  <si>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</si>
  <si>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</si>
  <si>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</si>
  <si>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</si>
  <si>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</si>
  <si>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</si>
  <si>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</si>
  <si>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</si>
  <si>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</si>
  <si>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</si>
  <si>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</si>
  <si>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</si>
  <si>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</si>
  <si>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</si>
  <si>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</si>
  <si>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</si>
  <si>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</si>
  <si>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</si>
  <si>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</si>
  <si>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</si>
  <si>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</si>
  <si>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</si>
  <si>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</si>
  <si>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</si>
  <si>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</si>
  <si>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</si>
  <si>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</si>
  <si>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</si>
  <si>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</si>
  <si>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</si>
  <si>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</si>
  <si>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</si>
  <si>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</si>
  <si>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</si>
  <si>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</si>
  <si>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</si>
  <si>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</si>
  <si>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</si>
  <si>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</si>
  <si>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</si>
  <si>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</si>
  <si>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</si>
  <si>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</si>
  <si>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</si>
  <si>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</si>
  <si>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</si>
  <si>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</si>
  <si>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</si>
  <si>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</si>
  <si>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</si>
  <si>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</si>
  <si>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</si>
  <si>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</si>
  <si>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</si>
  <si>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</si>
  <si>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</si>
  <si>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</si>
  <si>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</si>
  <si>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</si>
  <si>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</si>
  <si>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</si>
  <si>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</si>
  <si>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</si>
  <si>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</si>
  <si>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</si>
  <si>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</si>
  <si>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</si>
  <si>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</si>
  <si>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</si>
  <si>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</si>
  <si>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</si>
  <si>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</si>
  <si>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</si>
  <si>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</si>
  <si>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</si>
  <si>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</si>
  <si>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</si>
  <si>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</si>
  <si>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</si>
  <si>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</si>
  <si>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</si>
  <si>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</si>
  <si>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</si>
  <si>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</si>
  <si>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</si>
  <si>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</si>
  <si>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</si>
  <si>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</si>
  <si>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</si>
  <si>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</si>
  <si>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</si>
  <si>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</si>
  <si>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</si>
  <si>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</si>
  <si>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</si>
  <si>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</si>
  <si>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</si>
  <si>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</si>
  <si>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</si>
  <si>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</si>
  <si>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</si>
  <si>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</si>
  <si>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</si>
  <si>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</si>
  <si>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</si>
  <si>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</si>
  <si>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</si>
  <si>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</si>
  <si>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</si>
  <si>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</si>
  <si>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</si>
  <si>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</si>
  <si>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</si>
  <si>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</si>
  <si>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</si>
  <si>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</si>
  <si>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</si>
  <si>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</si>
  <si>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</si>
  <si>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</si>
  <si>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</si>
  <si>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</si>
  <si>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</si>
  <si>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</si>
  <si>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</si>
  <si>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</si>
  <si>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</si>
  <si>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</si>
  <si>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</si>
  <si>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</si>
  <si>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</si>
  <si>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</si>
  <si>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</si>
  <si>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</si>
  <si>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</si>
  <si>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</si>
  <si>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</si>
  <si>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</si>
  <si>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</si>
  <si>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</si>
  <si>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</si>
  <si>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</si>
  <si>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</si>
  <si>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</si>
  <si>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</si>
  <si>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</si>
  <si>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</si>
  <si>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</si>
  <si>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</si>
  <si>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</si>
  <si>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</si>
  <si>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</si>
  <si>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</si>
  <si>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</si>
  <si>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</si>
  <si>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</si>
  <si>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</si>
  <si>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</si>
  <si>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</si>
  <si>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</si>
  <si>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</si>
  <si>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</si>
  <si>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</si>
  <si>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</si>
  <si>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</si>
  <si>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</si>
  <si>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</si>
  <si>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</si>
  <si>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</si>
  <si>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</si>
  <si>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</si>
  <si>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</si>
  <si>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</si>
  <si>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</si>
  <si>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</si>
  <si>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</si>
  <si>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</si>
  <si>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</si>
  <si>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</si>
  <si>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</si>
  <si>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</si>
  <si>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</si>
  <si>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</si>
  <si>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</si>
  <si>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</si>
  <si>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</si>
  <si>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</si>
  <si>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</si>
  <si>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</si>
  <si>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</si>
  <si>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</si>
  <si>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</si>
  <si>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</si>
  <si>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</si>
  <si>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</si>
  <si>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</si>
  <si>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</si>
  <si>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</si>
  <si>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</si>
  <si>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</si>
  <si>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</si>
  <si>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</si>
  <si>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</si>
  <si>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</si>
  <si>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</si>
  <si>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</si>
  <si>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</si>
  <si>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</si>
  <si>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</si>
  <si>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</si>
  <si>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</si>
  <si>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</si>
  <si>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</si>
  <si>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</si>
  <si>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</si>
  <si>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</si>
  <si>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</si>
  <si>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</si>
  <si>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</si>
  <si>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</si>
  <si>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</si>
  <si>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</si>
  <si>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</si>
  <si>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</si>
  <si>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</si>
  <si>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</si>
  <si>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</si>
  <si>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</si>
  <si>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</si>
  <si>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</si>
  <si>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</si>
  <si>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</si>
  <si>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</si>
  <si>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</si>
  <si>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</si>
  <si>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</si>
  <si>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</si>
  <si>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</si>
  <si>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</si>
  <si>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</si>
  <si>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</si>
  <si>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</si>
  <si>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</si>
  <si>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</si>
  <si>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</si>
  <si>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</si>
  <si>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</si>
  <si>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</si>
  <si>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</si>
  <si>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</si>
  <si>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</si>
  <si>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</si>
  <si>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</si>
  <si>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</si>
  <si>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</si>
  <si>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</si>
  <si>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</si>
  <si>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</si>
  <si>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</si>
  <si>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</si>
  <si>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</si>
  <si>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</si>
  <si>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</si>
  <si>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</si>
  <si>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</si>
  <si>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</si>
  <si>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</si>
  <si>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</si>
  <si>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</si>
  <si>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</si>
  <si>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</si>
  <si>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</si>
  <si>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</si>
  <si>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</si>
  <si>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</si>
  <si>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</si>
  <si>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</si>
  <si>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</si>
  <si>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</si>
  <si>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</si>
  <si>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</si>
  <si>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</si>
  <si>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</si>
  <si>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</si>
  <si>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</si>
  <si>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</si>
  <si>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</si>
  <si>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</si>
  <si>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</si>
  <si>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</si>
  <si>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</si>
  <si>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</si>
  <si>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</si>
  <si>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</si>
  <si>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</si>
  <si>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</si>
  <si>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</si>
  <si>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</si>
  <si>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</si>
  <si>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</si>
  <si>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</si>
  <si>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</si>
  <si>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</si>
  <si>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</si>
  <si>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</si>
  <si>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</si>
  <si>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</si>
  <si>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</si>
  <si>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</si>
  <si>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</si>
  <si>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</si>
  <si>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</si>
  <si>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</si>
  <si>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</si>
  <si>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</si>
  <si>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</si>
  <si>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</si>
  <si>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</si>
  <si>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</si>
  <si>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</si>
  <si>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</si>
  <si>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</si>
  <si>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</si>
  <si>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</si>
  <si>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</si>
  <si>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</si>
  <si>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</si>
  <si>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</si>
  <si>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</si>
  <si>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</si>
  <si>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</si>
  <si>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</si>
  <si>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</si>
  <si>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</si>
  <si>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</si>
  <si>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</si>
  <si>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</si>
  <si>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</si>
  <si>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</si>
  <si>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</si>
  <si>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</si>
  <si>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</si>
  <si>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</si>
  <si>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</si>
  <si>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</si>
  <si>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</si>
  <si>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</si>
  <si>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</si>
  <si>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</si>
  <si>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</si>
  <si>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</si>
  <si>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</si>
  <si>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</si>
  <si>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</si>
  <si>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</si>
  <si>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</si>
  <si>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</si>
  <si>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</si>
  <si>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</si>
  <si>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</si>
  <si>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</si>
  <si>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</si>
  <si>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</si>
  <si>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</si>
  <si>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</si>
  <si>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</si>
  <si>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</si>
  <si>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</si>
  <si>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</si>
  <si>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</si>
  <si>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</si>
  <si>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</si>
  <si>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</si>
  <si>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</si>
  <si>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</si>
  <si>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</si>
  <si>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</si>
  <si>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</si>
  <si>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</si>
  <si>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</si>
  <si>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</si>
  <si>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</si>
  <si>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</si>
  <si>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</si>
  <si>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</si>
  <si>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</si>
  <si>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</si>
  <si>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</si>
  <si>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</si>
  <si>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</si>
  <si>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</si>
  <si>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</si>
  <si>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</si>
  <si>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</si>
  <si>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</si>
  <si>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</si>
  <si>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</si>
  <si>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</si>
  <si>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</si>
  <si>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</si>
  <si>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</si>
  <si>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</si>
  <si>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</si>
  <si>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</si>
  <si>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</si>
  <si>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</si>
  <si>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</si>
  <si>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</si>
  <si>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</si>
  <si>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</si>
  <si>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</si>
  <si>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</si>
  <si>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</si>
  <si>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</si>
  <si>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</si>
  <si>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</si>
  <si>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</si>
  <si>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</si>
  <si>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</si>
  <si>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</si>
  <si>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</si>
  <si>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</si>
  <si>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</si>
  <si>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</si>
  <si>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</si>
  <si>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</si>
  <si>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</si>
  <si>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</si>
  <si>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</si>
  <si>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</si>
  <si>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</si>
  <si>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</si>
  <si>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</si>
  <si>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</si>
  <si>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</si>
  <si>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</si>
  <si>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</si>
  <si>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</si>
  <si>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</si>
  <si>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</si>
  <si>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</si>
  <si>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</si>
  <si>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</si>
  <si>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</si>
  <si>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</si>
  <si>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</si>
  <si>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</si>
  <si>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</si>
  <si>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</si>
  <si>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</si>
  <si>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</si>
  <si>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</si>
  <si>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</si>
  <si>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</si>
  <si>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</si>
  <si>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</si>
  <si>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</si>
  <si>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</si>
  <si>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</si>
  <si>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</si>
  <si>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</si>
  <si>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</si>
  <si>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</si>
  <si>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</si>
  <si>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</si>
  <si>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</si>
  <si>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</si>
  <si>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</si>
  <si>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</si>
  <si>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</si>
  <si>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</si>
  <si>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</si>
  <si>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</si>
  <si>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</si>
  <si>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</si>
  <si>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</si>
  <si>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</si>
  <si>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</si>
  <si>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</si>
  <si>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</si>
  <si>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</si>
  <si>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</si>
  <si>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</si>
  <si>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</si>
  <si>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</si>
  <si>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</si>
  <si>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</si>
  <si>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</si>
  <si>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</si>
  <si>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</si>
  <si>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</si>
  <si>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</si>
  <si>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</si>
  <si>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</si>
  <si>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</si>
  <si>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</si>
  <si>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</si>
  <si>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</si>
  <si>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</si>
  <si>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</si>
  <si>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</si>
  <si>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</si>
  <si>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</si>
  <si>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</si>
  <si>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</si>
  <si>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</si>
  <si>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</si>
  <si>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</si>
  <si>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</si>
  <si>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</si>
  <si>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</si>
  <si>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</si>
  <si>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</si>
  <si>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</si>
  <si>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</si>
  <si>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</si>
  <si>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</si>
  <si>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</si>
  <si>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</si>
  <si>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</si>
  <si>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</si>
  <si>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</si>
  <si>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</si>
  <si>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</si>
  <si>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</si>
  <si>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</si>
  <si>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</si>
  <si>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</si>
  <si>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</si>
  <si>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</si>
  <si>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</si>
  <si>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</si>
  <si>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</si>
  <si>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</si>
  <si>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</si>
  <si>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</si>
  <si>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</si>
  <si>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</si>
  <si>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</si>
  <si>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</si>
  <si>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</si>
  <si>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</si>
  <si>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</si>
  <si>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</si>
  <si>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</si>
  <si>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</si>
  <si>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</si>
  <si>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</si>
  <si>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</si>
  <si>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</si>
  <si>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</si>
  <si>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</si>
  <si>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</si>
  <si>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</si>
  <si>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</si>
  <si>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</si>
  <si>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</si>
  <si>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</si>
  <si>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</si>
  <si>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</si>
  <si>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</si>
  <si>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</si>
  <si>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</si>
  <si>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</si>
  <si>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</si>
  <si>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</si>
  <si>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</si>
  <si>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</si>
  <si>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</si>
  <si>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</si>
  <si>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</si>
  <si>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</si>
  <si>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</si>
  <si>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</si>
  <si>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</si>
  <si>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</si>
  <si>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</si>
  <si>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</si>
  <si>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</si>
  <si>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</si>
  <si>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</si>
  <si>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</si>
  <si>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</si>
  <si>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</si>
  <si>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</si>
  <si>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</si>
  <si>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</si>
  <si>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</si>
  <si>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</si>
  <si>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</si>
  <si>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</si>
  <si>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</si>
  <si>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</si>
  <si>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</si>
  <si>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</si>
  <si>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</si>
  <si>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</si>
  <si>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</si>
  <si>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</si>
  <si>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</si>
  <si>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</si>
  <si>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</si>
  <si>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</si>
  <si>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</si>
  <si>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</si>
  <si>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</si>
  <si>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</si>
  <si>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</si>
  <si>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</si>
  <si>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</si>
  <si>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</si>
  <si>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</si>
  <si>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</si>
  <si>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</si>
  <si>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</si>
  <si>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</si>
  <si>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</si>
  <si>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</si>
  <si>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</si>
  <si>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</si>
  <si>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</si>
  <si>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</si>
  <si>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</si>
  <si>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</si>
  <si>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</si>
  <si>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</si>
  <si>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</si>
  <si>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</si>
  <si>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</si>
  <si>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</si>
  <si>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</si>
  <si>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</si>
  <si>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</si>
  <si>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</si>
  <si>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</si>
  <si>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</si>
  <si>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</si>
  <si>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</si>
  <si>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</si>
  <si>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</si>
  <si>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</si>
  <si>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</si>
  <si>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</si>
  <si>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</si>
  <si>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</si>
  <si>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</si>
  <si>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</si>
  <si>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</si>
  <si>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</si>
  <si>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</si>
  <si>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</si>
  <si>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</si>
  <si>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</si>
  <si>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</si>
  <si>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</si>
  <si>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</si>
  <si>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</si>
  <si>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</si>
  <si>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</si>
  <si>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</si>
  <si>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</si>
  <si>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</si>
  <si>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</si>
  <si>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</si>
  <si>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</si>
  <si>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</si>
  <si>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</si>
  <si>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</si>
  <si>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</si>
  <si>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</si>
  <si>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</si>
  <si>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</si>
  <si>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</si>
  <si>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</si>
  <si>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</si>
  <si>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</si>
  <si>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</si>
  <si>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</si>
  <si>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</si>
  <si>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</si>
  <si>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</si>
  <si>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</si>
  <si>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</si>
  <si>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</si>
  <si>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</si>
  <si>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</si>
  <si>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</si>
  <si>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</si>
  <si>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</si>
  <si>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</si>
  <si>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</si>
  <si>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</si>
  <si>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</si>
  <si>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</si>
  <si>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</si>
  <si>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</si>
  <si>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</si>
  <si>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</si>
  <si>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</si>
  <si>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</si>
  <si>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</si>
  <si>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</si>
  <si>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</si>
  <si>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</si>
  <si>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</si>
  <si>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</si>
  <si>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</si>
  <si>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</si>
  <si>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</si>
  <si>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</si>
  <si>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</si>
  <si>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</si>
  <si>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</si>
  <si>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</si>
  <si>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</si>
  <si>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</si>
  <si>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</si>
  <si>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</si>
  <si>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</si>
  <si>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</si>
  <si>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</si>
  <si>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</si>
  <si>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</si>
  <si>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</si>
  <si>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</si>
  <si>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</si>
  <si>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</si>
  <si>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</si>
  <si>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</si>
  <si>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</si>
  <si>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</si>
  <si>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</si>
  <si>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</si>
  <si>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</si>
  <si>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</si>
  <si>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</si>
  <si>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</si>
  <si>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</si>
  <si>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</si>
  <si>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</si>
  <si>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</si>
  <si>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</si>
  <si>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</si>
  <si>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</si>
  <si>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</si>
  <si>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</si>
  <si>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</si>
  <si>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</si>
  <si>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</si>
  <si>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</si>
  <si>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</si>
  <si>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</si>
  <si>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</si>
  <si>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</si>
  <si>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</si>
  <si>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</si>
  <si>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</si>
  <si>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</si>
  <si>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</si>
  <si>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</si>
  <si>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</si>
  <si>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</si>
  <si>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</si>
  <si>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</si>
  <si>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</si>
  <si>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</si>
  <si>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</si>
  <si>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</si>
  <si>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</si>
  <si>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</si>
  <si>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</si>
  <si>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</si>
  <si>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</si>
  <si>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</si>
  <si>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</si>
  <si>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</si>
  <si>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</si>
  <si>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</si>
  <si>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</si>
  <si>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</si>
  <si>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</si>
  <si>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</si>
  <si>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</si>
  <si>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</si>
  <si>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</si>
  <si>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</si>
  <si>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</si>
  <si>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</si>
  <si>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</si>
  <si>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</si>
  <si>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</si>
  <si>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</si>
  <si>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</si>
  <si>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</si>
  <si>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</si>
  <si>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</si>
  <si>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</si>
  <si>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</si>
  <si>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</si>
  <si>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</si>
  <si>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</si>
  <si>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</si>
  <si>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</si>
  <si>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</si>
  <si>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</si>
  <si>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</si>
  <si>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</si>
  <si>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</si>
  <si>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</si>
  <si>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</si>
  <si>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</si>
  <si>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</si>
  <si>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</si>
  <si>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</si>
  <si>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</si>
  <si>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</si>
  <si>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</si>
  <si>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</si>
  <si>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</si>
  <si>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</si>
  <si>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</si>
  <si>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</si>
  <si>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</si>
  <si>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</si>
  <si>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</si>
  <si>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</si>
  <si>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</si>
  <si>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</si>
  <si>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</si>
  <si>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</si>
  <si>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</si>
  <si>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</si>
  <si>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</si>
  <si>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</si>
  <si>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</si>
  <si>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</si>
  <si>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</si>
  <si>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</si>
  <si>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</si>
  <si>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</si>
  <si>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</si>
  <si>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</si>
  <si>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</si>
  <si>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</si>
  <si>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</si>
  <si>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</si>
  <si>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</si>
  <si>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</si>
  <si>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</si>
  <si>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</si>
  <si>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</si>
  <si>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</si>
  <si>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</si>
  <si>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</si>
  <si>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</si>
  <si>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</si>
  <si>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</si>
  <si>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</si>
  <si>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</si>
  <si>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</si>
  <si>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</si>
  <si>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</si>
  <si>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</si>
  <si>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</si>
  <si>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</si>
  <si>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</si>
  <si>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</si>
  <si>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</si>
  <si>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</si>
  <si>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</si>
  <si>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</si>
  <si>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</si>
  <si>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</si>
  <si>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</si>
  <si>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</si>
  <si>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</si>
  <si>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</si>
  <si>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</si>
  <si>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</si>
  <si>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</si>
  <si>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</si>
  <si>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</si>
  <si>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</si>
  <si>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</si>
  <si>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</si>
  <si>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</si>
  <si>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</si>
  <si>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</si>
  <si>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</si>
  <si>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</si>
  <si>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</si>
  <si>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</si>
  <si>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</si>
  <si>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</si>
  <si>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</si>
  <si>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</si>
  <si>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</si>
  <si>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</si>
  <si>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</si>
  <si>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</si>
  <si>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</si>
  <si>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</si>
  <si>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</si>
  <si>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</si>
  <si>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</si>
  <si>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</si>
  <si>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</si>
  <si>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</si>
  <si>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</si>
  <si>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</si>
  <si>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</si>
  <si>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</si>
  <si>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</si>
  <si>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</si>
  <si>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</si>
  <si>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</si>
  <si>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</si>
  <si>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</si>
  <si>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</si>
  <si>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</si>
  <si>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</si>
  <si>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</si>
  <si>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</si>
  <si>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</si>
  <si>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</si>
  <si>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</si>
  <si>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</si>
  <si>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</si>
  <si>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</si>
  <si>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</si>
  <si>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</si>
  <si>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</si>
  <si>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</si>
  <si>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</si>
  <si>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</si>
  <si>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</si>
  <si>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</si>
  <si>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</si>
  <si>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</si>
  <si>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</si>
  <si>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</si>
  <si>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</si>
  <si>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</si>
  <si>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</si>
  <si>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</si>
  <si>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</si>
  <si>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</si>
  <si>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</si>
  <si>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</si>
  <si>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</si>
  <si>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</si>
  <si>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</si>
  <si>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</si>
  <si>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</si>
  <si>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</si>
  <si>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</si>
  <si>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</si>
  <si>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</si>
  <si>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</si>
  <si>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</si>
  <si>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</si>
  <si>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</si>
  <si>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</si>
  <si>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</si>
  <si>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</si>
  <si>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</si>
  <si>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</si>
  <si>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</si>
  <si>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</si>
  <si>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</si>
  <si>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</si>
  <si>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</si>
  <si>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</si>
  <si>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</si>
  <si>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</si>
  <si>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</si>
  <si>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</si>
  <si>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</si>
  <si>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</si>
  <si>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</si>
  <si>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</si>
  <si>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</si>
  <si>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</si>
  <si>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</si>
  <si>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</si>
  <si>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</si>
  <si>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</si>
  <si>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</si>
  <si>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</si>
  <si>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</si>
  <si>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</si>
  <si>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</si>
  <si>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</si>
  <si>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</si>
  <si>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</si>
  <si>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</si>
  <si>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</si>
  <si>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</si>
  <si>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</si>
  <si>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</si>
  <si>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</si>
  <si>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</si>
  <si>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</si>
  <si>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</si>
  <si>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</si>
  <si>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</si>
  <si>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</si>
  <si>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</si>
  <si>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</si>
  <si>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</si>
  <si>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</si>
  <si>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</si>
  <si>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</si>
  <si>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</si>
  <si>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</si>
  <si>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</si>
  <si>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</si>
  <si>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</si>
  <si>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</si>
  <si>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</si>
  <si>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</si>
  <si>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</si>
  <si>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</si>
  <si>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</si>
  <si>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</si>
  <si>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</si>
  <si>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</si>
  <si>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</si>
  <si>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</si>
  <si>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</si>
  <si>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</si>
  <si>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</si>
  <si>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</si>
  <si>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</si>
  <si>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</si>
  <si>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</si>
  <si>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</si>
  <si>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</si>
  <si>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</si>
  <si>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</si>
  <si>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</si>
  <si>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</si>
  <si>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</si>
  <si>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</si>
  <si>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</si>
  <si>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</si>
  <si>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</si>
  <si>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</si>
  <si>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</si>
  <si>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</si>
  <si>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</si>
  <si>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</si>
  <si>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</si>
  <si>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</si>
  <si>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</si>
  <si>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</si>
  <si>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</si>
  <si>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</si>
  <si>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</si>
  <si>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</si>
  <si>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</si>
  <si>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</si>
  <si>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</si>
  <si>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</si>
  <si>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</si>
  <si>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</si>
  <si>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</si>
  <si>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</si>
  <si>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</si>
  <si>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</si>
  <si>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</si>
  <si>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</si>
  <si>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</si>
  <si>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</si>
  <si>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</si>
  <si>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</si>
  <si>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</si>
  <si>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</si>
  <si>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</si>
  <si>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</si>
  <si>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</si>
  <si>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</si>
  <si>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</si>
  <si>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</si>
  <si>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</si>
  <si>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</si>
  <si>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</si>
  <si>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</si>
  <si>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</si>
  <si>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</si>
  <si>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</si>
  <si>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</si>
  <si>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</si>
  <si>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</si>
  <si>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</si>
  <si>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</si>
  <si>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</si>
  <si>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</si>
  <si>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</si>
  <si>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</si>
  <si>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</si>
  <si>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</si>
  <si>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</si>
  <si>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</si>
  <si>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</si>
  <si>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</si>
  <si>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</si>
  <si>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</si>
  <si>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</si>
  <si>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</si>
  <si>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</si>
  <si>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</si>
  <si>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</si>
  <si>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</si>
  <si>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</si>
  <si>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</si>
  <si>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</si>
  <si>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</si>
  <si>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</si>
  <si>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</si>
  <si>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</si>
  <si>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</si>
  <si>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</si>
  <si>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</si>
  <si>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</si>
  <si>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</si>
  <si>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</si>
  <si>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</si>
  <si>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</si>
  <si>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</si>
  <si>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</si>
  <si>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</si>
  <si>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</si>
  <si>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</si>
  <si>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</si>
  <si>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</si>
  <si>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</si>
  <si>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</si>
  <si>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</si>
  <si>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</si>
  <si>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</si>
  <si>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</si>
  <si>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</si>
  <si>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</si>
  <si>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</si>
  <si>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</si>
  <si>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</si>
  <si>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</si>
  <si>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</si>
  <si>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</si>
  <si>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</si>
  <si>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</si>
  <si>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</si>
  <si>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</si>
  <si>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</si>
  <si>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</si>
  <si>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</si>
  <si>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</si>
  <si>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</si>
  <si>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</si>
  <si>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</si>
  <si>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</si>
  <si>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</si>
  <si>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</si>
  <si>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</si>
  <si>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</si>
  <si>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</si>
  <si>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</si>
  <si>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</si>
  <si>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</si>
  <si>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</si>
  <si>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</si>
  <si>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</si>
  <si>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</si>
  <si>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</si>
  <si>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</si>
  <si>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</si>
  <si>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</si>
  <si>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</si>
  <si>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</si>
  <si>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</si>
  <si>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</si>
  <si>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</si>
  <si>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</si>
  <si>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</si>
  <si>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</si>
  <si>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</si>
  <si>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</si>
  <si>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</si>
  <si>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</si>
  <si>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</si>
  <si>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</si>
  <si>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</si>
  <si>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</si>
  <si>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</si>
  <si>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</si>
  <si>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</si>
  <si>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</si>
  <si>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</si>
  <si>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</si>
  <si>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</si>
  <si>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</si>
  <si>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</si>
  <si>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</si>
  <si>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</si>
  <si>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</si>
  <si>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</si>
  <si>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</si>
  <si>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</si>
  <si>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</si>
  <si>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</si>
  <si>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</si>
  <si>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</si>
  <si>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</si>
  <si>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</si>
  <si>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</si>
  <si>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</si>
  <si>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</si>
  <si>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</si>
  <si>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</si>
  <si>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</si>
  <si>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</si>
  <si>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</si>
  <si>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</si>
  <si>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</si>
  <si>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</si>
  <si>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</si>
  <si>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</si>
  <si>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</si>
  <si>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</si>
  <si>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</si>
  <si>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</si>
  <si>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</si>
  <si>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</si>
  <si>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</si>
  <si>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</si>
  <si>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</si>
  <si>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</si>
  <si>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</si>
  <si>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</si>
  <si>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</si>
  <si>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</si>
  <si>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</si>
  <si>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</si>
  <si>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</si>
  <si>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</si>
  <si>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</si>
  <si>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</si>
  <si>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</si>
  <si>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</si>
  <si>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</si>
  <si>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</si>
  <si>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</si>
  <si>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</si>
  <si>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</si>
  <si>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</si>
  <si>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</si>
  <si>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</si>
  <si>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</si>
  <si>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</si>
  <si>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</si>
  <si>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</si>
  <si>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</si>
  <si>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</si>
  <si>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</si>
  <si>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</si>
  <si>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</si>
  <si>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</si>
  <si>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</si>
  <si>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</si>
  <si>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</si>
  <si>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</si>
  <si>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</si>
  <si>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</si>
  <si>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</si>
  <si>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</si>
  <si>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</si>
  <si>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</si>
  <si>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</si>
  <si>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</si>
  <si>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</si>
  <si>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</si>
  <si>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</si>
  <si>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</si>
  <si>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</si>
  <si>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</si>
  <si>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</si>
  <si>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</si>
  <si>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</si>
  <si>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</si>
  <si>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</si>
  <si>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</si>
  <si>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</si>
  <si>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</si>
  <si>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</si>
  <si>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</si>
  <si>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</si>
  <si>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</si>
  <si>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</si>
  <si>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</si>
  <si>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</si>
  <si>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</si>
  <si>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</si>
  <si>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</si>
  <si>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</si>
  <si>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</si>
  <si>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</si>
  <si>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</si>
  <si>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</si>
  <si>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</si>
  <si>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</si>
  <si>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</si>
  <si>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</si>
  <si>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</si>
  <si>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</si>
  <si>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</si>
  <si>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</si>
  <si>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</si>
  <si>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</si>
  <si>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</si>
  <si>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</si>
  <si>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</si>
  <si>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</si>
  <si>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</si>
  <si>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</si>
  <si>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</si>
  <si>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</si>
  <si>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</si>
  <si>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</si>
  <si>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</si>
  <si>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</si>
  <si>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</si>
  <si>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</si>
  <si>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</si>
  <si>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</si>
  <si>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</si>
  <si>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</si>
  <si>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</si>
  <si>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</si>
  <si>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</si>
  <si>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</si>
  <si>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</si>
  <si>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</si>
  <si>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</si>
  <si>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</si>
  <si>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</si>
  <si>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</si>
  <si>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</si>
  <si>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</si>
  <si>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</si>
  <si>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</si>
  <si>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</si>
  <si>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</si>
  <si>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</si>
  <si>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</si>
  <si>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</si>
  <si>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</si>
  <si>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</si>
  <si>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</si>
  <si>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</si>
  <si>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</si>
  <si>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</si>
  <si>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</si>
  <si>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</si>
  <si>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</si>
  <si>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</si>
  <si>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</si>
  <si>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</si>
  <si>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</si>
  <si>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</si>
  <si>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</si>
  <si>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</si>
  <si>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</si>
  <si>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</si>
  <si>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</si>
  <si>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</si>
  <si>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</si>
  <si>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</si>
  <si>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</si>
  <si>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</si>
  <si>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</si>
  <si>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</si>
  <si>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</si>
  <si>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</si>
  <si>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</si>
  <si>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</si>
  <si>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</si>
  <si>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</si>
  <si>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</si>
  <si>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</si>
  <si>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</si>
  <si>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</si>
  <si>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</si>
  <si>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</si>
  <si>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</si>
  <si>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</si>
  <si>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</si>
  <si>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</si>
  <si>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</si>
  <si>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</si>
  <si>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</si>
  <si>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</si>
  <si>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</si>
  <si>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</si>
  <si>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</si>
  <si>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</si>
  <si>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</si>
  <si>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</si>
  <si>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</si>
  <si>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</si>
  <si>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</si>
  <si>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</si>
  <si>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</si>
  <si>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</si>
  <si>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</si>
  <si>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</si>
  <si>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</si>
  <si>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</si>
  <si>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</si>
  <si>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</si>
  <si>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</si>
  <si>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</si>
  <si>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</si>
  <si>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</si>
  <si>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</si>
  <si>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</si>
  <si>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</si>
  <si>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</si>
  <si>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</si>
  <si>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</si>
  <si>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</si>
  <si>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</si>
  <si>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</si>
  <si>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</si>
  <si>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</si>
  <si>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</si>
  <si>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</si>
  <si>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</si>
  <si>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</si>
  <si>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</si>
  <si>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</si>
  <si>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</si>
  <si>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</si>
  <si>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</si>
  <si>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</si>
  <si>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</si>
  <si>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</si>
  <si>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</si>
  <si>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</si>
  <si>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</si>
  <si>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</si>
  <si>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</si>
  <si>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</si>
  <si>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</si>
  <si>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</si>
  <si>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</si>
  <si>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</si>
  <si>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</si>
  <si>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</si>
  <si>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</si>
  <si>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</si>
  <si>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</si>
  <si>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</si>
  <si>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</si>
  <si>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</si>
  <si>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</si>
  <si>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</si>
  <si>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</si>
  <si>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</si>
  <si>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</si>
  <si>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</si>
  <si>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</si>
  <si>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</si>
  <si>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</si>
  <si>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</si>
  <si>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</si>
  <si>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</si>
  <si>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</si>
  <si>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</si>
  <si>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</si>
  <si>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</si>
  <si>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</si>
  <si>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</si>
  <si>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</si>
  <si>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</si>
  <si>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</si>
  <si>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</si>
  <si>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</si>
  <si>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</si>
  <si>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</si>
  <si>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</si>
  <si>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</si>
  <si>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</si>
  <si>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</si>
  <si>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</si>
  <si>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</si>
  <si>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</si>
  <si>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</si>
  <si>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</si>
  <si>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</si>
  <si>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</si>
  <si>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</si>
  <si>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</si>
  <si>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</si>
  <si>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</si>
  <si>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</si>
  <si>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</si>
  <si>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</si>
  <si>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</si>
  <si>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</si>
  <si>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</si>
  <si>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</si>
  <si>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</si>
  <si>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</si>
  <si>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</si>
  <si>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</si>
  <si>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</si>
  <si>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</si>
  <si>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</si>
  <si>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</si>
  <si>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</si>
  <si>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</si>
  <si>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</si>
  <si>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</si>
  <si>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</si>
  <si>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</si>
  <si>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</si>
  <si>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</si>
  <si>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</si>
  <si>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</si>
  <si>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</si>
  <si>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</si>
  <si>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</si>
  <si>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</si>
  <si>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</si>
  <si>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</si>
  <si>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</si>
  <si>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</si>
  <si>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</si>
  <si>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</si>
  <si>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</si>
  <si>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</si>
  <si>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</si>
  <si>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</si>
  <si>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</si>
  <si>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</si>
  <si>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</si>
  <si>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</si>
  <si>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</si>
  <si>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</si>
  <si>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</si>
  <si>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</si>
  <si>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</si>
  <si>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</si>
  <si>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</si>
  <si>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</si>
  <si>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</si>
  <si>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</si>
  <si>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</si>
  <si>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</si>
  <si>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</si>
  <si>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</si>
  <si>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</si>
  <si>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</si>
  <si>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</si>
  <si>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</si>
  <si>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</si>
  <si>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</si>
  <si>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</si>
  <si>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</si>
  <si>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</si>
  <si>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</si>
  <si>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</si>
  <si>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</si>
  <si>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</si>
  <si>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</si>
  <si>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</si>
  <si>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</si>
  <si>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</si>
  <si>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</si>
  <si>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</si>
  <si>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</si>
  <si>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</si>
  <si>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</si>
  <si>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</si>
  <si>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</si>
  <si>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</si>
  <si>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</si>
  <si>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</si>
  <si>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</si>
  <si>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</si>
  <si>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</si>
  <si>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</si>
  <si>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</si>
  <si>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</si>
  <si>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</si>
  <si>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</si>
  <si>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</si>
  <si>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</si>
  <si>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</si>
  <si>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</si>
  <si>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</si>
  <si>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</si>
  <si>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</si>
  <si>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</si>
  <si>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</si>
  <si>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</si>
  <si>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</si>
  <si>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</si>
  <si>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</si>
  <si>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</si>
  <si>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</si>
  <si>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</si>
  <si>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</si>
  <si>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</si>
  <si>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</si>
  <si>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</si>
  <si>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</si>
  <si>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</si>
  <si>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</si>
  <si>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</si>
  <si>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</si>
  <si>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</si>
  <si>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</si>
  <si>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</si>
  <si>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</si>
  <si>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</si>
  <si>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</si>
  <si>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</si>
  <si>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</si>
  <si>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</si>
  <si>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</si>
  <si>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</si>
  <si>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</si>
  <si>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</si>
  <si>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</si>
  <si>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</si>
  <si>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</si>
  <si>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</si>
  <si>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</si>
  <si>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</si>
  <si>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</si>
  <si>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</si>
  <si>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</si>
  <si>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</si>
  <si>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</si>
  <si>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</si>
  <si>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</si>
  <si>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</si>
  <si>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</si>
  <si>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</si>
  <si>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</si>
  <si>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</si>
  <si>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</si>
  <si>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</si>
  <si>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</si>
  <si>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</si>
  <si>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</si>
  <si>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</si>
  <si>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</si>
  <si>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</si>
  <si>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</si>
  <si>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</si>
  <si>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</si>
  <si>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</si>
  <si>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</si>
  <si>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</si>
  <si>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</si>
  <si>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</si>
  <si>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</si>
  <si>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</si>
  <si>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</si>
  <si>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</si>
  <si>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</si>
  <si>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</si>
  <si>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</si>
  <si>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</si>
  <si>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</si>
  <si>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</si>
  <si>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</si>
  <si>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</si>
  <si>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</si>
  <si>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</si>
  <si>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</si>
  <si>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</si>
  <si>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</si>
  <si>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</si>
  <si>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</si>
  <si>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</si>
  <si>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</si>
  <si>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</si>
  <si>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</si>
  <si>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</si>
  <si>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</si>
  <si>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</si>
  <si>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</si>
  <si>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</si>
  <si>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</si>
  <si>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</si>
  <si>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</si>
  <si>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</si>
  <si>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</si>
  <si>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</si>
  <si>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</si>
  <si>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</si>
  <si>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</si>
  <si>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</si>
  <si>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</si>
  <si>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</si>
  <si>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</si>
  <si>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</si>
  <si>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</si>
  <si>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</si>
  <si>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</si>
  <si>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</si>
  <si>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</si>
  <si>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</si>
  <si>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</si>
  <si>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</si>
  <si>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</si>
  <si>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</si>
  <si>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</si>
  <si>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</si>
  <si>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</si>
  <si>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</si>
  <si>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</si>
  <si>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</si>
  <si>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</si>
  <si>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</si>
  <si>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</si>
  <si>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</si>
  <si>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</si>
  <si>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</si>
  <si>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</si>
  <si>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</si>
  <si>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</si>
  <si>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</si>
  <si>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</si>
  <si>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</si>
  <si>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</si>
  <si>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</si>
  <si>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</si>
  <si>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</si>
  <si>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</si>
  <si>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</si>
  <si>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</si>
  <si>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</si>
  <si>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</si>
  <si>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</si>
  <si>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</si>
  <si>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</si>
  <si>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</si>
  <si>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</si>
  <si>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</si>
  <si>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</si>
  <si>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</si>
  <si>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</si>
  <si>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</si>
  <si>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</si>
  <si>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</si>
  <si>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</si>
  <si>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</si>
  <si>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</si>
  <si>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</si>
  <si>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</si>
  <si>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</si>
  <si>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</si>
  <si>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</si>
  <si>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</si>
  <si>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</si>
  <si>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</si>
  <si>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</si>
  <si>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</si>
  <si>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</si>
  <si>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</si>
  <si>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</si>
  <si>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</si>
  <si>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</si>
  <si>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</si>
  <si>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</si>
  <si>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</si>
  <si>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</si>
  <si>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</si>
  <si>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</si>
  <si>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</si>
  <si>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</si>
  <si>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</si>
  <si>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</si>
  <si>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</si>
  <si>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</si>
  <si>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</si>
  <si>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</si>
  <si>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</si>
  <si>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</si>
  <si>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</si>
  <si>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</si>
  <si>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</si>
  <si>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</si>
  <si>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</si>
  <si>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</si>
  <si>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</si>
  <si>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</si>
  <si>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</si>
  <si>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</si>
  <si>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</si>
  <si>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</si>
  <si>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</si>
  <si>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</si>
  <si>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</si>
  <si>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</si>
  <si>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</si>
  <si>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</si>
  <si>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</si>
  <si>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</si>
  <si>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</si>
  <si>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</si>
  <si>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</si>
  <si>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</si>
  <si>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</si>
  <si>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</si>
  <si>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</si>
  <si>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</si>
  <si>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</si>
  <si>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</si>
  <si>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</si>
  <si>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</si>
  <si>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</si>
  <si>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</si>
  <si>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</si>
  <si>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</si>
  <si>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</si>
  <si>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</si>
  <si>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</si>
  <si>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</si>
  <si>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</si>
  <si>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</si>
  <si>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</si>
  <si>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</si>
  <si>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</si>
  <si>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</si>
  <si>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</si>
  <si>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</si>
  <si>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</si>
  <si>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</si>
  <si>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</si>
  <si>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</si>
  <si>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</si>
  <si>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</si>
  <si>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</si>
  <si>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</si>
  <si>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</si>
  <si>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</si>
  <si>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</si>
  <si>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</si>
  <si>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</si>
  <si>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</si>
  <si>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</si>
  <si>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</si>
  <si>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</si>
  <si>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</si>
  <si>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</si>
  <si>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</si>
  <si>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</si>
  <si>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</si>
  <si>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</si>
  <si>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</si>
  <si>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</si>
  <si>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</si>
  <si>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</si>
  <si>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</si>
  <si>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</si>
  <si>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</si>
  <si>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</si>
  <si>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</si>
  <si>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</si>
  <si>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</si>
  <si>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</si>
  <si>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</si>
  <si>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</si>
  <si>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</si>
  <si>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</si>
  <si>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</si>
  <si>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</si>
  <si>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</si>
  <si>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</si>
  <si>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</si>
  <si>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</si>
  <si>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</si>
  <si>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</si>
  <si>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</si>
  <si>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</si>
  <si>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</si>
  <si>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</si>
  <si>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</si>
  <si>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</si>
  <si>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</si>
  <si>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</si>
  <si>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</si>
  <si>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</si>
  <si>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</si>
  <si>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</si>
  <si>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</si>
  <si>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</si>
  <si>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</si>
  <si>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</si>
  <si>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</si>
  <si>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</si>
  <si>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</si>
  <si>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</si>
  <si>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</si>
  <si>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</si>
  <si>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</si>
  <si>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</si>
  <si>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</si>
  <si>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</si>
  <si>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</si>
  <si>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</si>
  <si>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</si>
  <si>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</si>
  <si>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</si>
  <si>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</si>
  <si>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</si>
  <si>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</si>
  <si>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</si>
  <si>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</si>
  <si>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</si>
  <si>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</si>
  <si>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</si>
  <si>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</si>
  <si>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</si>
  <si>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</si>
  <si>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</si>
  <si>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</si>
  <si>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</si>
  <si>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</si>
  <si>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</si>
  <si>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</si>
  <si>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</si>
  <si>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</si>
  <si>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</si>
  <si>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</si>
  <si>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</si>
  <si>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</si>
  <si>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</si>
  <si>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</si>
  <si>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</si>
  <si>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</si>
  <si>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</si>
  <si>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</si>
  <si>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</si>
  <si>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</si>
  <si>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</si>
  <si>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</si>
  <si>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</si>
  <si>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</si>
  <si>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</si>
  <si>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</si>
  <si>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</si>
  <si>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</si>
  <si>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</si>
  <si>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</si>
  <si>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</si>
  <si>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</si>
  <si>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</si>
  <si>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</si>
  <si>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</si>
  <si>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</si>
  <si>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</si>
  <si>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</si>
  <si>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</si>
  <si>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</si>
  <si>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</si>
  <si>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</si>
  <si>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</si>
  <si>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</si>
  <si>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</si>
  <si>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</si>
  <si>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</si>
  <si>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</si>
  <si>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</si>
  <si>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</si>
  <si>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</si>
  <si>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</si>
  <si>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</si>
  <si>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</si>
  <si>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</si>
  <si>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</si>
  <si>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</si>
  <si>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</si>
  <si>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</si>
  <si>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</si>
  <si>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</si>
  <si>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</si>
  <si>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</si>
  <si>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</si>
  <si>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</si>
  <si>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</si>
  <si>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</si>
  <si>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</si>
  <si>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</si>
  <si>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</si>
  <si>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</si>
  <si>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</si>
  <si>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</si>
  <si>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</si>
  <si>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</si>
  <si>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</si>
  <si>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</si>
  <si>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</si>
  <si>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</si>
  <si>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</si>
  <si>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</si>
  <si>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</si>
  <si>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</si>
  <si>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</si>
  <si>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</si>
  <si>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</si>
  <si>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</si>
  <si>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</si>
  <si>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</si>
  <si>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</si>
  <si>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</si>
  <si>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</si>
  <si>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</si>
  <si>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</si>
  <si>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</si>
  <si>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</si>
  <si>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</si>
  <si>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</si>
  <si>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</si>
  <si>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</si>
  <si>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</si>
  <si>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</si>
  <si>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</si>
  <si>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</si>
  <si>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</si>
  <si>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</si>
  <si>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</si>
  <si>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</si>
  <si>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</si>
  <si>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</si>
  <si>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</si>
  <si>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</si>
  <si>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</si>
  <si>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</si>
  <si>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</si>
  <si>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</si>
  <si>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</si>
  <si>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</si>
  <si>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</si>
  <si>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</si>
  <si>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</si>
  <si>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</si>
  <si>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</si>
  <si>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</si>
  <si>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</si>
  <si>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</si>
  <si>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</si>
  <si>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</si>
  <si>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</si>
  <si>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</si>
  <si>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</si>
  <si>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</si>
  <si>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</si>
  <si>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</si>
  <si>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</si>
  <si>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</si>
  <si>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</si>
  <si>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</si>
  <si>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</si>
  <si>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</si>
  <si>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</si>
  <si>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</si>
  <si>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</si>
  <si>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</si>
  <si>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</si>
  <si>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</si>
  <si>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</si>
  <si>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</si>
  <si>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</si>
  <si>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</si>
  <si>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</si>
  <si>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</si>
  <si>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</si>
  <si>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</si>
  <si>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</si>
  <si>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</si>
  <si>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</si>
  <si>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</si>
  <si>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</si>
  <si>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</si>
  <si>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</si>
  <si>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</si>
  <si>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</si>
  <si>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</si>
  <si>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</si>
  <si>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</si>
  <si>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</si>
  <si>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</si>
  <si>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</si>
  <si>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</si>
  <si>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</si>
  <si>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</si>
  <si>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</si>
  <si>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</si>
  <si>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</si>
  <si>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</si>
  <si>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</si>
  <si>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</si>
  <si>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</si>
  <si>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</si>
  <si>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</si>
  <si>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</si>
  <si>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</si>
  <si>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</si>
  <si>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</si>
  <si>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</si>
  <si>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</si>
  <si>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</si>
  <si>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</si>
  <si>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</si>
  <si>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</si>
  <si>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</si>
  <si>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</si>
  <si>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</si>
  <si>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</si>
  <si>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</si>
  <si>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</si>
  <si>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</si>
  <si>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</si>
  <si>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</si>
  <si>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</si>
  <si>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</si>
  <si>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</si>
  <si>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</si>
  <si>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</si>
  <si>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</si>
  <si>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</si>
  <si>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</si>
  <si>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</si>
  <si>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</si>
  <si>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</si>
  <si>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</si>
  <si>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</si>
  <si>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</si>
  <si>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</si>
  <si>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</si>
  <si>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</si>
  <si>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</si>
  <si>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</si>
  <si>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</si>
  <si>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</si>
  <si>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</si>
  <si>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</si>
  <si>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</si>
  <si>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</si>
  <si>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</si>
  <si>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</si>
  <si>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</si>
  <si>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</si>
  <si>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</si>
  <si>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</si>
  <si>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</si>
  <si>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</si>
  <si>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</si>
  <si>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</si>
  <si>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</si>
  <si>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</si>
  <si>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</si>
  <si>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</si>
  <si>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</si>
  <si>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</si>
  <si>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</si>
  <si>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</si>
  <si>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</si>
  <si>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</si>
  <si>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</si>
  <si>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</si>
  <si>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</si>
  <si>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</si>
  <si>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</si>
  <si>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</si>
  <si>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</si>
  <si>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</si>
  <si>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</si>
  <si>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</si>
  <si>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</si>
  <si>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</si>
  <si>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</si>
  <si>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</si>
  <si>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</si>
  <si>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</si>
  <si>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</si>
  <si>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</si>
  <si>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</si>
  <si>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</si>
  <si>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</si>
  <si>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</si>
  <si>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</si>
  <si>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</si>
  <si>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</si>
  <si>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</si>
  <si>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</si>
  <si>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</si>
  <si>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</si>
  <si>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</si>
  <si>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</si>
  <si>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</si>
  <si>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</si>
  <si>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</si>
  <si>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</si>
  <si>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</si>
  <si>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</si>
  <si>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</si>
  <si>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</si>
  <si>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</si>
  <si>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</si>
  <si>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</si>
  <si>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</si>
  <si>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</si>
  <si>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</si>
  <si>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</si>
  <si>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</si>
  <si>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</si>
  <si>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</si>
  <si>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</si>
  <si>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</si>
  <si>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</si>
  <si>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</si>
  <si>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</si>
  <si>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</si>
  <si>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</si>
  <si>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</si>
  <si>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</si>
  <si>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</si>
  <si>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</si>
  <si>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</si>
  <si>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</si>
  <si>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</si>
  <si>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</si>
  <si>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</si>
  <si>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</si>
  <si>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</si>
  <si>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</si>
  <si>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</si>
  <si>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</si>
  <si>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</si>
  <si>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</si>
  <si>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</si>
  <si>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</si>
  <si>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</si>
  <si>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</si>
  <si>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</si>
  <si>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</si>
  <si>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</si>
  <si>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</si>
  <si>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</si>
  <si>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</si>
  <si>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</si>
  <si>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</si>
  <si>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</si>
  <si>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</si>
  <si>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</si>
  <si>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</si>
  <si>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</si>
  <si>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</si>
  <si>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</si>
  <si>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</si>
  <si>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</si>
  <si>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</si>
  <si>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</si>
  <si>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</si>
  <si>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</si>
  <si>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</si>
  <si>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</si>
  <si>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</si>
  <si>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</si>
  <si>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</si>
  <si>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</si>
  <si>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</si>
  <si>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</si>
  <si>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</si>
  <si>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</si>
  <si>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</si>
  <si>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</si>
  <si>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</si>
  <si>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</si>
  <si>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</si>
  <si>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</si>
  <si>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</si>
  <si>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</si>
  <si>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</si>
  <si>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</si>
  <si>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</si>
  <si>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</si>
  <si>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</si>
  <si>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</si>
  <si>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</si>
  <si>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</si>
  <si>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</si>
  <si>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</si>
  <si>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</si>
  <si>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</si>
  <si>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</si>
  <si>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</si>
  <si>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</si>
  <si>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</si>
  <si>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</si>
  <si>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</si>
  <si>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</si>
  <si>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</si>
  <si>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</si>
  <si>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</si>
  <si>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</si>
  <si>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</si>
  <si>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</si>
  <si>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</si>
  <si>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</si>
  <si>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</si>
  <si>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</si>
  <si>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</si>
  <si>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</si>
  <si>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</si>
  <si>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</si>
  <si>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</si>
  <si>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</si>
  <si>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</si>
  <si>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</si>
  <si>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</si>
  <si>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</si>
  <si>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</si>
  <si>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</si>
  <si>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</si>
  <si>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</si>
  <si>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</si>
  <si>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</si>
  <si>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</si>
  <si>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</si>
  <si>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</si>
  <si>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</si>
  <si>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</si>
  <si>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</si>
  <si>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</si>
  <si>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</si>
  <si>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</si>
  <si>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</si>
  <si>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</si>
  <si>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</si>
  <si>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</si>
  <si>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</si>
  <si>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</si>
  <si>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</si>
  <si>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</si>
  <si>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</si>
  <si>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</si>
  <si>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</si>
  <si>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</si>
  <si>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</si>
  <si>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</si>
  <si>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</si>
  <si>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</si>
  <si>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</si>
  <si>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</si>
  <si>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</si>
  <si>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</si>
  <si>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</si>
  <si>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</si>
  <si>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</si>
  <si>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</si>
  <si>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</si>
  <si>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</si>
  <si>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</si>
  <si>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</si>
  <si>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</si>
  <si>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</si>
  <si>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</si>
  <si>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</si>
  <si>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</si>
  <si>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</si>
  <si>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</si>
  <si>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</si>
  <si>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</si>
  <si>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</si>
  <si>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</si>
  <si>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</si>
  <si>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</si>
  <si>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</si>
  <si>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</si>
  <si>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</si>
  <si>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</si>
  <si>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</si>
  <si>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</si>
  <si>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</si>
  <si>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</si>
  <si>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</si>
  <si>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</si>
  <si>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</si>
  <si>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</si>
  <si>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</si>
  <si>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</si>
  <si>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</si>
  <si>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</si>
  <si>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</si>
  <si>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</si>
  <si>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</si>
  <si>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</si>
  <si>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</si>
  <si>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</si>
  <si>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</si>
  <si>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</si>
  <si>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</si>
  <si>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</si>
  <si>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</si>
  <si>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</si>
  <si>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</si>
  <si>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</si>
  <si>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</si>
  <si>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</si>
  <si>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</si>
  <si>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</si>
  <si>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</si>
  <si>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</si>
  <si>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</si>
  <si>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</si>
  <si>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</si>
  <si>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</si>
  <si>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</si>
  <si>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</si>
  <si>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</si>
  <si>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</si>
  <si>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</si>
  <si>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</si>
  <si>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</si>
  <si>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</si>
  <si>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</si>
  <si>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</si>
  <si>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</si>
  <si>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</si>
  <si>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</si>
  <si>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</si>
  <si>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</si>
  <si>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</si>
  <si>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</si>
  <si>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</si>
  <si>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</si>
  <si>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</si>
  <si>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</si>
  <si>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</si>
  <si>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</si>
  <si>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</si>
  <si>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</si>
  <si>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</si>
  <si>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</si>
  <si>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</si>
  <si>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</si>
  <si>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</si>
  <si>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</si>
  <si>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</si>
  <si>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</si>
  <si>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</si>
  <si>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</si>
  <si>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</si>
  <si>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</si>
  <si>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</si>
  <si>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</si>
  <si>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</si>
  <si>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</si>
  <si>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</si>
  <si>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</si>
  <si>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</si>
  <si>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</si>
  <si>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</si>
  <si>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</si>
  <si>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</si>
  <si>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</si>
  <si>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</si>
  <si>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</si>
  <si>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</si>
  <si>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</si>
  <si>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</si>
  <si>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</si>
  <si>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</si>
  <si>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</si>
  <si>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</si>
  <si>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</si>
  <si>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</si>
  <si>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</si>
  <si>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</si>
  <si>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</si>
  <si>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</si>
  <si>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</si>
  <si>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</si>
  <si>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</si>
  <si>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</si>
  <si>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</si>
  <si>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</si>
  <si>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</si>
  <si>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</si>
  <si>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</si>
  <si>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</si>
  <si>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</si>
  <si>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</si>
  <si>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</si>
  <si>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</si>
  <si>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</si>
  <si>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</si>
  <si>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</si>
  <si>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</si>
  <si>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</si>
  <si>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</si>
  <si>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</si>
  <si>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</si>
  <si>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</si>
  <si>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</si>
  <si>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</si>
  <si>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</si>
  <si>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</si>
  <si>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</si>
  <si>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</si>
  <si>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</si>
  <si>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</si>
  <si>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</si>
  <si>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</si>
  <si>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</si>
  <si>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</si>
  <si>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</si>
  <si>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</si>
  <si>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</si>
  <si>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</si>
  <si>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</si>
  <si>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</si>
  <si>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</si>
  <si>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</si>
  <si>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</si>
  <si>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</si>
  <si>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</si>
  <si>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</si>
  <si>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</si>
  <si>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</si>
  <si>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</si>
  <si>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</si>
  <si>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</si>
  <si>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</si>
  <si>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</si>
  <si>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</si>
  <si>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</si>
  <si>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</si>
  <si>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</si>
  <si>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</si>
  <si>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</si>
  <si>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</si>
  <si>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</si>
  <si>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</si>
  <si>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</si>
  <si>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</si>
  <si>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</si>
  <si>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</si>
  <si>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</si>
  <si>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</si>
  <si>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</si>
  <si>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</si>
  <si>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</si>
  <si>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</si>
  <si>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</si>
  <si>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</si>
  <si>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</si>
  <si>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</si>
  <si>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</si>
  <si>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</si>
  <si>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</si>
  <si>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</si>
  <si>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</si>
  <si>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</si>
  <si>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</si>
  <si>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</si>
  <si>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</si>
  <si>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</si>
  <si>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</si>
  <si>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</si>
  <si>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</si>
  <si>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</si>
  <si>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</si>
  <si>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</si>
  <si>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</si>
  <si>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</si>
  <si>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</si>
  <si>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</si>
  <si>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</si>
  <si>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</si>
  <si>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</si>
  <si>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</si>
  <si>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</si>
  <si>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</si>
  <si>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</si>
  <si>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</si>
  <si>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</si>
  <si>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</si>
  <si>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</si>
  <si>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</si>
  <si>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</si>
  <si>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</si>
  <si>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</si>
  <si>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</si>
  <si>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</si>
  <si>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</si>
  <si>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</si>
  <si>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</si>
  <si>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</si>
  <si>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</si>
  <si>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</si>
  <si>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</si>
  <si>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</si>
  <si>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</si>
  <si>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</si>
  <si>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</si>
  <si>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</si>
  <si>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</si>
  <si>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</si>
  <si>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</si>
  <si>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</si>
  <si>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</si>
  <si>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</si>
  <si>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</si>
  <si>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</si>
  <si>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</si>
  <si>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</si>
  <si>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</si>
  <si>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</si>
  <si>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</si>
  <si>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</si>
  <si>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</si>
  <si>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</si>
  <si>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</si>
  <si>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</si>
  <si>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</si>
  <si>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</si>
  <si>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</si>
  <si>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</si>
  <si>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</si>
  <si>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</si>
  <si>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</si>
  <si>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</si>
  <si>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</si>
  <si>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</si>
  <si>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</si>
  <si>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</si>
  <si>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</si>
  <si>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</si>
  <si>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</si>
  <si>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</si>
  <si>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</si>
  <si>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</si>
  <si>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</si>
  <si>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</si>
  <si>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</si>
  <si>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</si>
  <si>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</si>
  <si>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</si>
  <si>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</si>
  <si>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</si>
  <si>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</si>
  <si>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</si>
  <si>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</si>
  <si>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</si>
  <si>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</si>
  <si>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</si>
  <si>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</si>
  <si>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</si>
  <si>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</si>
  <si>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</si>
  <si>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</si>
  <si>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</si>
  <si>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</si>
  <si>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</si>
  <si>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</si>
  <si>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</si>
  <si>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</si>
  <si>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</si>
  <si>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</si>
  <si>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</si>
  <si>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</si>
  <si>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</si>
  <si>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</si>
  <si>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</si>
  <si>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</si>
  <si>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</si>
  <si>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</si>
  <si>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</si>
  <si>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</si>
  <si>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</si>
  <si>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</si>
  <si>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</si>
  <si>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</si>
  <si>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</si>
  <si>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</si>
  <si>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</si>
  <si>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</si>
  <si>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</si>
  <si>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</si>
  <si>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</si>
  <si>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</si>
  <si>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</si>
  <si>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</si>
  <si>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</si>
  <si>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</si>
  <si>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</si>
  <si>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</si>
  <si>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</si>
  <si>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</si>
  <si>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</si>
  <si>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</si>
  <si>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</si>
  <si>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</si>
  <si>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</si>
  <si>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</si>
  <si>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</si>
  <si>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</si>
  <si>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</si>
  <si>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</si>
  <si>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</si>
  <si>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</si>
  <si>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</si>
  <si>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</si>
  <si>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</si>
  <si>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</si>
  <si>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</si>
  <si>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</si>
  <si>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</si>
  <si>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</si>
  <si>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</si>
  <si>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</si>
  <si>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</si>
  <si>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</si>
  <si>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</si>
  <si>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</si>
  <si>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</si>
  <si>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</si>
  <si>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</si>
  <si>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</si>
  <si>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</si>
  <si>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</si>
  <si>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</si>
  <si>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</si>
  <si>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</si>
  <si>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</si>
  <si>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</si>
  <si>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</si>
  <si>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</si>
  <si>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</si>
  <si>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</si>
  <si>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</si>
  <si>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</si>
  <si>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</si>
  <si>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</si>
  <si>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</si>
  <si>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</si>
  <si>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</si>
  <si>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</si>
  <si>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</si>
  <si>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</si>
  <si>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</si>
  <si>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</si>
  <si>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</si>
  <si>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</si>
  <si>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</si>
  <si>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</si>
  <si>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</si>
  <si>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</si>
  <si>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</si>
  <si>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</si>
  <si>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</si>
  <si>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</si>
  <si>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</si>
  <si>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</si>
  <si>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</si>
  <si>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</si>
  <si>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</si>
  <si>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</si>
  <si>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</si>
  <si>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</si>
  <si>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</si>
  <si>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</si>
  <si>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</si>
  <si>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</si>
  <si>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</si>
  <si>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</si>
  <si>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</si>
  <si>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</si>
  <si>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</si>
  <si>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</si>
  <si>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</si>
  <si>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</si>
  <si>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</si>
  <si>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</si>
  <si>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</si>
  <si>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</si>
  <si>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</si>
  <si>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</si>
  <si>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</si>
  <si>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</si>
  <si>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</si>
  <si>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</si>
  <si>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</si>
  <si>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</si>
  <si>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</si>
  <si>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</si>
  <si>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</si>
  <si>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</si>
  <si>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</si>
  <si>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</si>
  <si>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</si>
  <si>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</si>
  <si>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</si>
  <si>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</si>
  <si>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</si>
  <si>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</si>
  <si>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</si>
  <si>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</si>
  <si>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</si>
  <si>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</si>
  <si>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</si>
  <si>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</si>
  <si>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</si>
  <si>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</si>
  <si>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</si>
  <si>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</si>
  <si>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</si>
  <si>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</si>
  <si>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</si>
  <si>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</si>
  <si>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</si>
  <si>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</si>
  <si>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</si>
  <si>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</si>
  <si>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</si>
  <si>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</si>
  <si>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</si>
  <si>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</si>
  <si>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</si>
  <si>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</si>
  <si>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</si>
  <si>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</si>
  <si>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</si>
  <si>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</si>
  <si>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</si>
  <si>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</si>
  <si>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</si>
  <si>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</si>
  <si>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</si>
  <si>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</si>
  <si>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</si>
  <si>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</si>
  <si>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</si>
  <si>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</si>
  <si>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</si>
  <si>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</si>
  <si>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</si>
  <si>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</si>
  <si>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</si>
  <si>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</si>
  <si>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</si>
  <si>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</si>
  <si>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</si>
  <si>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</si>
  <si>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</si>
  <si>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</si>
  <si>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</si>
  <si>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</si>
  <si>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</si>
  <si>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</si>
  <si>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</si>
  <si>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</si>
  <si>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</si>
  <si>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</si>
  <si>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</si>
  <si>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</si>
  <si>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</si>
  <si>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</si>
  <si>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</si>
  <si>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</si>
  <si>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</si>
  <si>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</si>
  <si>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</si>
  <si>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</si>
  <si>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</si>
  <si>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</si>
  <si>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</si>
  <si>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</si>
  <si>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</si>
  <si>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</si>
  <si>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</si>
  <si>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</si>
  <si>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</si>
  <si>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</si>
  <si>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</si>
  <si>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</si>
  <si>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</si>
  <si>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</si>
  <si>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</si>
  <si>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</si>
  <si>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</si>
  <si>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</si>
  <si>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</si>
  <si>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</si>
  <si>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</si>
  <si>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</si>
  <si>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</si>
  <si>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</si>
  <si>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</si>
  <si>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</si>
  <si>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</si>
  <si>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</si>
  <si>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</si>
  <si>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</si>
  <si>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</si>
  <si>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</si>
  <si>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</si>
  <si>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</si>
  <si>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</si>
  <si>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</si>
  <si>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</si>
  <si>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</si>
  <si>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</si>
  <si>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</si>
  <si>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</si>
  <si>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</si>
  <si>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</si>
  <si>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</si>
  <si>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</si>
  <si>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</si>
  <si>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</si>
  <si>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</si>
  <si>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</si>
  <si>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</si>
  <si>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</si>
  <si>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</si>
  <si>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</si>
  <si>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</si>
  <si>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</si>
  <si>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</si>
  <si>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</si>
  <si>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</si>
  <si>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</si>
  <si>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</si>
  <si>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</si>
  <si>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</si>
  <si>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</si>
  <si>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</si>
  <si>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</si>
  <si>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</si>
  <si>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</si>
  <si>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</si>
  <si>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</si>
  <si>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</si>
  <si>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</si>
  <si>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</si>
  <si>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</si>
  <si>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</si>
  <si>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</si>
  <si>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</si>
  <si>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</si>
  <si>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</si>
  <si>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</si>
  <si>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</si>
  <si>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</si>
  <si>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</si>
  <si>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</si>
  <si>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</si>
  <si>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</si>
  <si>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</si>
  <si>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</si>
  <si>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</si>
  <si>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</si>
  <si>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</si>
  <si>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</si>
  <si>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</si>
  <si>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</si>
  <si>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</si>
  <si>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</si>
  <si>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</si>
  <si>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</si>
  <si>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</si>
  <si>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</si>
  <si>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</si>
  <si>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</si>
  <si>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</si>
  <si>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</si>
  <si>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</si>
  <si>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</si>
  <si>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</si>
  <si>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</si>
  <si>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</si>
  <si>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</si>
  <si>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</si>
  <si>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</si>
  <si>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</si>
  <si>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</si>
  <si>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</si>
  <si>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</si>
  <si>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</si>
  <si>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</si>
  <si>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</si>
  <si>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</si>
  <si>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</si>
  <si>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</si>
  <si>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</si>
  <si>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</si>
  <si>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</si>
  <si>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</si>
  <si>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</si>
  <si>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</si>
  <si>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</si>
  <si>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</si>
  <si>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</si>
  <si>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</si>
  <si>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</si>
  <si>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</si>
  <si>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</si>
  <si>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</si>
  <si>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</si>
  <si>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</si>
  <si>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</si>
  <si>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</si>
  <si>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</si>
  <si>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</si>
  <si>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</si>
  <si>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</si>
  <si>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</si>
  <si>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</si>
  <si>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</si>
  <si>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</si>
  <si>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</si>
  <si>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</si>
  <si>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</si>
  <si>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</si>
  <si>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</si>
  <si>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</si>
  <si>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</si>
  <si>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</si>
  <si>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</si>
  <si>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</si>
  <si>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</si>
  <si>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</si>
  <si>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</si>
  <si>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</si>
  <si>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</si>
  <si>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</si>
  <si>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</si>
  <si>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</si>
  <si>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</si>
  <si>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</si>
  <si>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</si>
  <si>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</si>
  <si>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</si>
  <si>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</si>
  <si>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</si>
  <si>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</si>
  <si>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</si>
  <si>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</si>
  <si>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</si>
  <si>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</si>
  <si>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</si>
  <si>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</si>
  <si>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</si>
  <si>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</si>
  <si>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</si>
  <si>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</si>
  <si>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</si>
  <si>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</si>
  <si>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</si>
  <si>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</si>
  <si>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</si>
  <si>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</si>
  <si>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</si>
  <si>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</si>
  <si>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</si>
  <si>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</si>
  <si>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</si>
  <si>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</si>
  <si>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</si>
  <si>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</si>
  <si>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</si>
  <si>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</si>
  <si>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</si>
  <si>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</si>
  <si>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</si>
  <si>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</si>
  <si>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</si>
  <si>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</si>
  <si>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</si>
  <si>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</si>
  <si>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</si>
  <si>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</si>
  <si>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</si>
  <si>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</si>
  <si>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</si>
  <si>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</si>
  <si>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</si>
  <si>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</si>
  <si>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</si>
  <si>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</si>
  <si>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</si>
  <si>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</si>
  <si>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</si>
  <si>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</si>
  <si>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</si>
  <si>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</si>
  <si>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</si>
  <si>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</si>
  <si>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</si>
  <si>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</si>
  <si>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</si>
  <si>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</si>
  <si>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</si>
  <si>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</si>
  <si>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</si>
  <si>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</si>
  <si>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</si>
  <si>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</si>
  <si>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</si>
  <si>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</si>
  <si>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</si>
  <si>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</si>
  <si>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</si>
  <si>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</si>
  <si>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</si>
  <si>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</si>
  <si>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</si>
  <si>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</si>
  <si>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</si>
  <si>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</si>
  <si>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</si>
  <si>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</si>
  <si>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</si>
  <si>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</si>
  <si>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</si>
  <si>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</si>
  <si>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</si>
  <si>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</si>
  <si>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</si>
  <si>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</si>
  <si>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</si>
  <si>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</si>
  <si>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</si>
  <si>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</si>
  <si>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</si>
  <si>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</si>
  <si>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</si>
  <si>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</si>
  <si>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</si>
  <si>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</si>
  <si>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</si>
  <si>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</si>
  <si>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</si>
  <si>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</si>
  <si>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</si>
  <si>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</si>
  <si>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</si>
  <si>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</si>
  <si>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</si>
  <si>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</si>
  <si>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</si>
  <si>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</si>
  <si>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</si>
  <si>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</si>
  <si>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</si>
  <si>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</si>
  <si>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</si>
  <si>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</si>
  <si>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</si>
  <si>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</si>
  <si>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</si>
  <si>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</si>
  <si>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</si>
  <si>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</si>
  <si>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</si>
  <si>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</si>
  <si>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</si>
  <si>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</si>
  <si>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</si>
  <si>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</si>
  <si>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</si>
  <si>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</si>
  <si>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</si>
  <si>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</si>
  <si>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</si>
  <si>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</si>
  <si>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</si>
  <si>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</si>
  <si>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</si>
  <si>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</si>
  <si>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</si>
  <si>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</si>
  <si>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</si>
  <si>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</si>
  <si>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</si>
  <si>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</si>
  <si>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</si>
  <si>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</si>
  <si>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</si>
  <si>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</si>
  <si>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</si>
  <si>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</si>
  <si>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</si>
  <si>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</si>
  <si>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</si>
  <si>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</si>
  <si>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</si>
  <si>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</si>
  <si>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</si>
  <si>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</si>
  <si>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</si>
  <si>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</si>
  <si>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</si>
  <si>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</si>
  <si>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</si>
  <si>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</si>
  <si>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</si>
  <si>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</si>
  <si>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</si>
  <si>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</si>
  <si>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</si>
  <si>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</si>
  <si>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</si>
  <si>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</si>
  <si>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</si>
  <si>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</si>
  <si>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</si>
  <si>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</si>
  <si>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</si>
  <si>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</si>
  <si>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</si>
  <si>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</si>
  <si>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</si>
  <si>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</si>
  <si>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</si>
  <si>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</si>
  <si>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</si>
  <si>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</si>
  <si>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</si>
  <si>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</si>
  <si>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</si>
  <si>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</si>
  <si>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</si>
  <si>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</si>
  <si>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</si>
  <si>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</si>
  <si>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</si>
  <si>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</si>
  <si>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</si>
  <si>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</si>
  <si>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</si>
  <si>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</si>
  <si>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</si>
  <si>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</si>
  <si>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</si>
  <si>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</si>
  <si>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</si>
  <si>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</si>
  <si>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</si>
  <si>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</si>
  <si>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</si>
  <si>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</si>
  <si>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</si>
  <si>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</si>
  <si>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</si>
  <si>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</si>
  <si>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</si>
  <si>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</si>
  <si>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</si>
  <si>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</si>
  <si>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</si>
  <si>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</si>
  <si>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</si>
  <si>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</si>
  <si>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</si>
  <si>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</si>
  <si>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</si>
  <si>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</si>
  <si>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</si>
  <si>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</si>
  <si>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</si>
  <si>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</si>
  <si>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</si>
  <si>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</si>
  <si>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</si>
  <si>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</si>
  <si>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</si>
  <si>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</si>
  <si>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</si>
  <si>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</si>
  <si>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</si>
  <si>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</si>
  <si>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</si>
  <si>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</si>
  <si>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</si>
  <si>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</si>
  <si>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</si>
  <si>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</si>
  <si>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</si>
  <si>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</si>
  <si>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</si>
  <si>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</si>
  <si>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</si>
  <si>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</si>
  <si>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</si>
  <si>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</si>
  <si>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</si>
  <si>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</si>
  <si>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</si>
  <si>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</si>
  <si>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</si>
  <si>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</si>
  <si>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</si>
  <si>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</si>
  <si>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</si>
  <si>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</si>
  <si>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</si>
  <si>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</si>
  <si>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</si>
  <si>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</si>
  <si>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</si>
  <si>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</si>
  <si>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</si>
  <si>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</si>
  <si>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</si>
  <si>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</si>
  <si>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</si>
  <si>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</si>
  <si>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</si>
  <si>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</si>
  <si>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</si>
  <si>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</si>
  <si>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</si>
  <si>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</si>
  <si>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</si>
  <si>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</si>
  <si>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</si>
  <si>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</si>
  <si>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</si>
  <si>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</si>
  <si>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</si>
  <si>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</si>
  <si>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</si>
  <si>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</si>
  <si>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</si>
  <si>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</si>
  <si>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</si>
  <si>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</si>
  <si>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</si>
  <si>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</si>
  <si>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</si>
  <si>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</si>
  <si>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</si>
  <si>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</si>
  <si>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</si>
  <si>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</si>
  <si>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</si>
  <si>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</si>
  <si>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</si>
  <si>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</si>
  <si>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</si>
  <si>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</si>
  <si>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</si>
  <si>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</si>
  <si>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</si>
  <si>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</si>
  <si>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</si>
  <si>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</si>
  <si>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</si>
  <si>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</si>
  <si>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</si>
  <si>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</si>
  <si>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</si>
  <si>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</si>
  <si>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</si>
  <si>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</si>
  <si>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</si>
  <si>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</si>
  <si>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</si>
  <si>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</si>
  <si>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</si>
  <si>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</si>
  <si>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</si>
  <si>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</si>
  <si>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</si>
  <si>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</si>
  <si>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</si>
  <si>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</si>
  <si>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</si>
  <si>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</si>
  <si>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</si>
  <si>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</si>
  <si>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</si>
  <si>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</si>
  <si>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</si>
  <si>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</si>
  <si>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</si>
  <si>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</si>
  <si>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</si>
  <si>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</si>
  <si>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</si>
  <si>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</si>
  <si>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</si>
  <si>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</si>
  <si>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</si>
  <si>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</si>
  <si>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</si>
  <si>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</si>
  <si>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</si>
  <si>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</si>
  <si>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</si>
  <si>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</si>
  <si>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</si>
  <si>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</si>
  <si>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</si>
  <si>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</si>
  <si>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</si>
  <si>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</si>
  <si>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</si>
  <si>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</si>
  <si>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</si>
  <si>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</si>
  <si>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</si>
  <si>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</si>
  <si>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</si>
  <si>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</si>
  <si>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</si>
  <si>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</si>
  <si>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</si>
  <si>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</si>
  <si>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</si>
  <si>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</si>
  <si>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</si>
  <si>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</si>
  <si>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</si>
  <si>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</si>
  <si>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</si>
  <si>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</si>
  <si>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</si>
  <si>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</si>
  <si>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</si>
  <si>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</si>
  <si>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</si>
  <si>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</si>
  <si>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</si>
  <si>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</si>
  <si>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</si>
  <si>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</si>
  <si>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</si>
  <si>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</si>
  <si>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</si>
  <si>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</si>
  <si>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</si>
  <si>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</si>
  <si>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</si>
  <si>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</si>
  <si>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</si>
  <si>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</si>
  <si>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</si>
  <si>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</si>
  <si>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</si>
  <si>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</si>
  <si>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</si>
  <si>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</si>
  <si>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</si>
  <si>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</si>
  <si>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</si>
  <si>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</si>
  <si>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</si>
  <si>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</si>
  <si>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</si>
  <si>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</si>
  <si>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</si>
  <si>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</si>
  <si>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</si>
  <si>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</si>
  <si>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</si>
  <si>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</si>
  <si>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</si>
  <si>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</si>
  <si>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</si>
  <si>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</si>
  <si>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</si>
  <si>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</si>
  <si>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</si>
  <si>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</si>
  <si>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</si>
  <si>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</si>
  <si>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</si>
  <si>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</si>
  <si>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</si>
  <si>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</si>
  <si>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</si>
  <si>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</si>
  <si>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</si>
  <si>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</si>
  <si>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</si>
  <si>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</si>
  <si>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</si>
  <si>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</si>
  <si>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</si>
  <si>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</si>
  <si>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</si>
  <si>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</si>
  <si>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</si>
  <si>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</si>
  <si>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</si>
  <si>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</si>
  <si>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</si>
  <si>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</si>
  <si>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</si>
  <si>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</si>
  <si>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</si>
  <si>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</si>
  <si>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</si>
  <si>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</si>
  <si>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</si>
  <si>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</si>
  <si>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</si>
  <si>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</si>
  <si>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</si>
  <si>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</si>
  <si>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</si>
  <si>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</si>
  <si>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</si>
  <si>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</si>
  <si>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</si>
  <si>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</si>
  <si>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</si>
  <si>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</si>
  <si>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</si>
  <si>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</si>
  <si>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</si>
  <si>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</si>
  <si>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</si>
  <si>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</si>
  <si>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</si>
  <si>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</si>
  <si>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</si>
  <si>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</si>
  <si>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</si>
  <si>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</si>
  <si>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</si>
  <si>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</si>
  <si>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</si>
  <si>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</si>
  <si>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</si>
  <si>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</si>
  <si>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</si>
  <si>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</si>
  <si>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</si>
  <si>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</si>
  <si>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</si>
  <si>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</si>
  <si>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</si>
  <si>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</si>
  <si>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</si>
  <si>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</si>
  <si>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</si>
  <si>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</si>
  <si>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</si>
  <si>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</si>
  <si>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</si>
  <si>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</si>
  <si>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</si>
  <si>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</si>
  <si>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</si>
  <si>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</si>
  <si>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</si>
  <si>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</si>
  <si>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</si>
  <si>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</si>
  <si>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</si>
  <si>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</si>
  <si>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</si>
  <si>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</si>
  <si>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</si>
  <si>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</si>
  <si>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</si>
  <si>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</si>
  <si>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</si>
  <si>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</si>
  <si>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</si>
  <si>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</si>
  <si>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</si>
  <si>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</si>
  <si>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</si>
  <si>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</si>
  <si>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</si>
  <si>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</si>
  <si>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</si>
  <si>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</si>
  <si>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</si>
  <si>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</si>
  <si>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</si>
  <si>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</si>
  <si>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</si>
  <si>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</si>
  <si>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</si>
  <si>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</si>
  <si>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</si>
  <si>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</si>
  <si>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</si>
  <si>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</si>
  <si>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</si>
  <si>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</si>
  <si>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</si>
  <si>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</si>
  <si>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</si>
  <si>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</si>
  <si>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</si>
  <si>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</si>
  <si>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</si>
  <si>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</si>
  <si>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</si>
  <si>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</si>
  <si>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</si>
  <si>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</si>
  <si>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</si>
  <si>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</si>
  <si>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</si>
  <si>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</si>
  <si>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</si>
  <si>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</si>
  <si>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</si>
  <si>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</si>
  <si>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</si>
  <si>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</si>
  <si>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</si>
  <si>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</si>
  <si>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</si>
  <si>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</si>
  <si>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</si>
  <si>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</si>
  <si>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</si>
  <si>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</si>
  <si>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</si>
  <si>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</si>
  <si>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</si>
  <si>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</si>
  <si>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</si>
  <si>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</si>
  <si>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</si>
  <si>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</si>
  <si>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</si>
  <si>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</si>
  <si>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</si>
  <si>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</si>
  <si>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</si>
  <si>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</si>
  <si>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</si>
  <si>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</si>
  <si>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</si>
  <si>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</si>
  <si>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</si>
  <si>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</si>
  <si>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</si>
  <si>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</si>
  <si>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</si>
  <si>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</si>
  <si>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</si>
  <si>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</si>
  <si>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</si>
  <si>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</si>
  <si>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</si>
  <si>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</si>
  <si>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</si>
  <si>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</si>
  <si>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</si>
  <si>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</si>
  <si>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</si>
  <si>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</si>
  <si>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</si>
  <si>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</si>
  <si>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</si>
  <si>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</si>
  <si>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</si>
  <si>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</si>
  <si>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</si>
  <si>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</si>
  <si>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</si>
  <si>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</si>
  <si>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</si>
  <si>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</si>
  <si>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</si>
  <si>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</si>
  <si>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</si>
  <si>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</si>
  <si>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</si>
  <si>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</si>
  <si>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</si>
  <si>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</si>
  <si>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</si>
  <si>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</si>
  <si>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</si>
  <si>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</si>
  <si>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</si>
  <si>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</si>
  <si>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</si>
  <si>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</si>
  <si>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</si>
  <si>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</si>
  <si>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</si>
  <si>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</si>
  <si>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</si>
  <si>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</si>
  <si>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</si>
  <si>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</si>
  <si>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</si>
  <si>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</si>
  <si>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</si>
  <si>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</si>
  <si>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</si>
  <si>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</si>
  <si>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</si>
  <si>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</si>
  <si>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</si>
  <si>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</si>
  <si>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</si>
  <si>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</si>
  <si>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</si>
  <si>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</si>
  <si>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</si>
  <si>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</si>
  <si>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</si>
  <si>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</si>
  <si>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</si>
  <si>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</si>
  <si>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</si>
  <si>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</si>
  <si>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</si>
  <si>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</si>
  <si>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</si>
  <si>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</si>
  <si>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</si>
  <si>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</si>
  <si>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</si>
  <si>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</si>
  <si>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</si>
  <si>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</si>
  <si>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</si>
  <si>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</si>
  <si>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</si>
  <si>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</si>
  <si>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</si>
  <si>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</si>
  <si>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</si>
  <si>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</si>
  <si>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</si>
  <si>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</si>
  <si>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</si>
  <si>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</si>
  <si>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</si>
  <si>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</si>
  <si>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</si>
  <si>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</si>
  <si>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</si>
  <si>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</si>
  <si>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</si>
  <si>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</si>
  <si>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</si>
  <si>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</si>
  <si>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</si>
  <si>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</si>
  <si>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</si>
  <si>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</si>
  <si>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</si>
  <si>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</si>
  <si>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</si>
  <si>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</si>
  <si>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</si>
  <si>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</si>
  <si>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</si>
  <si>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</si>
  <si>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</si>
  <si>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</si>
  <si>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</si>
  <si>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</si>
  <si>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</si>
  <si>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</si>
  <si>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</si>
  <si>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</si>
  <si>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</si>
  <si>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</si>
  <si>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</si>
  <si>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</si>
  <si>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</si>
  <si>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</si>
  <si>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</si>
  <si>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</si>
  <si>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</si>
  <si>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</si>
  <si>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</si>
  <si>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</si>
  <si>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</si>
  <si>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</si>
  <si>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</si>
  <si>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</si>
  <si>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</si>
  <si>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</si>
  <si>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</si>
  <si>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</si>
  <si>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</si>
  <si>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</si>
  <si>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</si>
  <si>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</si>
  <si>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</si>
  <si>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</si>
  <si>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</si>
  <si>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</si>
  <si>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</si>
  <si>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</si>
  <si>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</si>
  <si>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</si>
  <si>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</si>
  <si>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</si>
  <si>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</si>
  <si>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</si>
  <si>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</si>
  <si>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</si>
  <si>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</si>
  <si>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</si>
  <si>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</si>
  <si>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</si>
  <si>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</si>
  <si>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</si>
  <si>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</si>
  <si>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</si>
  <si>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</si>
  <si>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</si>
  <si>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</si>
  <si>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</si>
  <si>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</si>
  <si>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</si>
  <si>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</si>
  <si>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</si>
  <si>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</si>
  <si>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</si>
  <si>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</si>
  <si>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</si>
  <si>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</si>
  <si>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</si>
  <si>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</si>
  <si>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</si>
  <si>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</si>
  <si>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</si>
  <si>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</si>
  <si>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</si>
  <si>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</si>
  <si>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</si>
  <si>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</si>
  <si>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</si>
  <si>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</si>
  <si>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</si>
  <si>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</si>
  <si>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</si>
  <si>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</si>
  <si>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</si>
  <si>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</si>
  <si>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</si>
  <si>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</si>
  <si>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</si>
  <si>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</si>
  <si>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</si>
  <si>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</si>
  <si>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</si>
  <si>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</si>
  <si>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</si>
  <si>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</si>
  <si>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</si>
  <si>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</si>
  <si>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</si>
  <si>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</si>
  <si>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</si>
  <si>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</si>
  <si>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</si>
  <si>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</si>
  <si>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</si>
  <si>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</si>
  <si>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</si>
  <si>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</si>
  <si>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</si>
  <si>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</si>
  <si>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</si>
  <si>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</si>
  <si>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</si>
  <si>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</si>
  <si>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</si>
  <si>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</si>
  <si>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</si>
  <si>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</si>
  <si>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</si>
  <si>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</si>
  <si>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</si>
  <si>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</si>
  <si>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</si>
  <si>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</si>
  <si>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</si>
  <si>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</si>
  <si>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</si>
  <si>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</si>
  <si>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</si>
  <si>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</si>
  <si>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</si>
  <si>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</si>
  <si>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</si>
  <si>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</si>
  <si>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</si>
  <si>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</si>
  <si>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</si>
  <si>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</si>
  <si>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</si>
  <si>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</si>
  <si>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</si>
  <si>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</si>
  <si>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</si>
  <si>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</si>
  <si>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</si>
  <si>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</si>
  <si>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</si>
  <si>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</si>
  <si>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</si>
  <si>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</si>
  <si>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</si>
  <si>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</si>
  <si>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</si>
  <si>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</si>
  <si>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</si>
  <si>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</si>
  <si>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</si>
  <si>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</si>
  <si>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</si>
  <si>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</si>
  <si>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</si>
  <si>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</si>
  <si>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</si>
  <si>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</si>
  <si>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</si>
  <si>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</si>
  <si>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</si>
  <si>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</si>
  <si>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</si>
  <si>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</si>
  <si>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</si>
  <si>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</si>
  <si>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</si>
  <si>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</si>
  <si>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</si>
  <si>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</si>
  <si>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</si>
  <si>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</si>
  <si>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</si>
  <si>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</si>
  <si>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</si>
  <si>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</si>
  <si>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</si>
  <si>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</si>
  <si>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</si>
  <si>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</si>
  <si>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</si>
  <si>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</si>
  <si>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</si>
  <si>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</si>
  <si>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</si>
  <si>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</si>
  <si>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</si>
  <si>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</si>
  <si>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</si>
  <si>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</si>
  <si>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</si>
  <si>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</si>
  <si>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</si>
  <si>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</si>
  <si>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</si>
  <si>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</si>
  <si>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</si>
  <si>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</si>
  <si>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</si>
  <si>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</si>
  <si>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</si>
  <si>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</si>
  <si>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</si>
  <si>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</si>
  <si>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</si>
  <si>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</si>
  <si>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</si>
  <si>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</si>
  <si>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</si>
  <si>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</si>
  <si>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</si>
  <si>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</si>
  <si>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</si>
  <si>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</si>
  <si>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</si>
  <si>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</si>
  <si>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</si>
  <si>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</si>
  <si>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</si>
  <si>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</si>
  <si>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</si>
  <si>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</si>
  <si>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</si>
  <si>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</si>
  <si>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</si>
  <si>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</si>
  <si>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</si>
  <si>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</si>
  <si>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</si>
  <si>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</si>
  <si>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</si>
  <si>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</si>
  <si>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</si>
  <si>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</si>
  <si>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</si>
  <si>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</si>
  <si>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</si>
  <si>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</si>
  <si>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</si>
  <si>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</si>
  <si>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</si>
  <si>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</si>
  <si>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</si>
  <si>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</si>
  <si>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</si>
  <si>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</si>
  <si>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</si>
  <si>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</si>
  <si>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</si>
  <si>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</si>
  <si>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</si>
  <si>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</si>
  <si>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</si>
  <si>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</si>
  <si>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</si>
  <si>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</si>
  <si>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</si>
  <si>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</si>
  <si>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</si>
  <si>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</si>
  <si>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</si>
  <si>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</si>
  <si>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</si>
  <si>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</si>
  <si>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</si>
  <si>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</si>
  <si>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</si>
  <si>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</si>
  <si>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</si>
  <si>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</si>
  <si>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</si>
  <si>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</si>
  <si>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</si>
  <si>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</si>
  <si>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</si>
  <si>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</si>
  <si>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</si>
  <si>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</si>
  <si>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</si>
  <si>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</si>
  <si>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</si>
  <si>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</si>
  <si>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</si>
  <si>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</si>
  <si>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</si>
  <si>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</si>
  <si>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</si>
  <si>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</si>
  <si>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</si>
  <si>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</si>
  <si>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</si>
  <si>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</si>
  <si>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</si>
  <si>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</si>
  <si>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</si>
  <si>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</si>
  <si>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</si>
  <si>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</si>
  <si>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</si>
  <si>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</si>
  <si>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</si>
  <si>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</si>
  <si>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</si>
  <si>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</si>
  <si>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</si>
  <si>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</si>
  <si>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</si>
  <si>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</si>
  <si>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</si>
  <si>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</si>
  <si>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</si>
  <si>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</si>
  <si>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</si>
  <si>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</si>
  <si>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</si>
  <si>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</si>
  <si>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</si>
  <si>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</si>
  <si>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</si>
  <si>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</si>
  <si>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</si>
  <si>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</si>
  <si>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</si>
  <si>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</si>
  <si>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</si>
  <si>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</si>
  <si>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</si>
  <si>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</si>
  <si>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</si>
  <si>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</si>
  <si>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</si>
  <si>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</si>
  <si>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</si>
  <si>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</si>
  <si>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</si>
  <si>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</si>
  <si>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</si>
  <si>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</si>
  <si>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</si>
  <si>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</si>
  <si>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</si>
  <si>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</si>
  <si>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</si>
  <si>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</si>
  <si>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</si>
  <si>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</si>
  <si>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</si>
  <si>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</si>
  <si>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</si>
  <si>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</si>
  <si>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</si>
  <si>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</si>
  <si>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</si>
  <si>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</si>
  <si>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</si>
  <si>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</si>
  <si>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</si>
  <si>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</si>
  <si>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</si>
  <si>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</si>
  <si>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</si>
  <si>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</si>
  <si>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</si>
  <si>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</si>
  <si>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</si>
  <si>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</si>
  <si>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</si>
  <si>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</si>
  <si>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</si>
  <si>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</si>
  <si>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</si>
  <si>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</si>
  <si>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</si>
  <si>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</si>
  <si>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</si>
  <si>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</si>
  <si>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</si>
  <si>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</si>
  <si>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</si>
  <si>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</si>
  <si>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</si>
  <si>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</si>
  <si>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</si>
  <si>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</si>
  <si>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</si>
  <si>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</si>
  <si>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</si>
  <si>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</si>
  <si>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</si>
  <si>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</si>
  <si>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</si>
  <si>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</si>
  <si>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</si>
  <si>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</si>
  <si>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</si>
  <si>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</si>
  <si>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</si>
  <si>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</si>
  <si>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</si>
  <si>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</si>
  <si>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</si>
  <si>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</si>
  <si>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</si>
  <si>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</si>
  <si>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</si>
  <si>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</si>
  <si>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</si>
  <si>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</si>
  <si>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</si>
  <si>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</si>
  <si>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</si>
  <si>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</si>
  <si>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</si>
  <si>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</si>
  <si>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</si>
  <si>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</si>
  <si>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</si>
  <si>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</si>
  <si>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</si>
  <si>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</si>
  <si>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</si>
  <si>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</si>
  <si>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</si>
  <si>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</si>
  <si>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</si>
  <si>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</si>
  <si>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</si>
  <si>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</si>
  <si>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</si>
  <si>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</si>
  <si>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</si>
  <si>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</si>
  <si>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</si>
  <si>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</si>
  <si>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</si>
  <si>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</si>
  <si>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</si>
  <si>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</si>
  <si>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</si>
  <si>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</si>
  <si>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</si>
  <si>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</si>
  <si>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</si>
  <si>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</si>
  <si>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</si>
  <si>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</si>
  <si>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</si>
  <si>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</si>
  <si>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</si>
  <si>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</si>
  <si>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</si>
  <si>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</si>
  <si>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</si>
  <si>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</si>
  <si>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</si>
  <si>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</si>
  <si>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</si>
  <si>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</si>
  <si>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</si>
  <si>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</si>
  <si>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</si>
  <si>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</si>
  <si>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</si>
  <si>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</si>
  <si>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</si>
  <si>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</si>
  <si>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</si>
  <si>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</si>
  <si>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</si>
  <si>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</si>
  <si>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</si>
  <si>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</si>
  <si>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</si>
  <si>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</si>
  <si>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</si>
  <si>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</si>
  <si>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</si>
  <si>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</si>
  <si>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</si>
  <si>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</si>
  <si>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</si>
  <si>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</si>
  <si>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</si>
  <si>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</si>
  <si>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</si>
  <si>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</si>
  <si>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</si>
  <si>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</si>
  <si>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</si>
  <si>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</si>
  <si>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</si>
  <si>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</si>
  <si>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</si>
  <si>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</si>
  <si>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</si>
  <si>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</si>
  <si>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</si>
  <si>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</si>
  <si>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</si>
  <si>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</si>
  <si>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</si>
  <si>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</si>
  <si>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</si>
  <si>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</si>
  <si>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</si>
  <si>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</si>
  <si>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</si>
  <si>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</si>
  <si>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</si>
  <si>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</si>
  <si>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</si>
  <si>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</si>
  <si>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</si>
  <si>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</si>
  <si>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</si>
  <si>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</si>
  <si>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</si>
  <si>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</si>
  <si>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</si>
  <si>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</si>
  <si>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</si>
  <si>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</si>
  <si>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</si>
  <si>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</si>
  <si>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</si>
  <si>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</si>
  <si>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</si>
  <si>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</si>
  <si>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</si>
  <si>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</si>
  <si>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</si>
  <si>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</si>
  <si>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</si>
  <si>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</si>
  <si>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</si>
  <si>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</si>
  <si>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</si>
  <si>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</si>
  <si>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</si>
  <si>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</si>
  <si>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</si>
  <si>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</si>
  <si>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</si>
  <si>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</si>
  <si>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</si>
  <si>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</si>
  <si>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</si>
  <si>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</si>
  <si>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</si>
  <si>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</si>
  <si>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</si>
  <si>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</si>
  <si>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</si>
  <si>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</si>
  <si>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</si>
  <si>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</si>
  <si>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</si>
  <si>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</si>
  <si>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</si>
  <si>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</si>
  <si>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</si>
  <si>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</si>
  <si>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</si>
  <si>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</si>
  <si>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</si>
  <si>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</si>
  <si>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</si>
  <si>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</si>
  <si>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</si>
  <si>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</si>
  <si>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</si>
  <si>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</si>
  <si>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</si>
  <si>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</si>
  <si>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</si>
  <si>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</si>
  <si>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</si>
  <si>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</si>
  <si>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</si>
  <si>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</si>
  <si>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</si>
  <si>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</si>
  <si>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</si>
  <si>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</si>
  <si>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</si>
  <si>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</si>
  <si>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</si>
  <si>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</si>
  <si>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</si>
  <si>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</si>
  <si>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</si>
  <si>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</si>
  <si>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</si>
  <si>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</si>
  <si>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</si>
  <si>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</si>
  <si>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</si>
  <si>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</si>
  <si>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</si>
  <si>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</si>
  <si>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</si>
  <si>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</si>
  <si>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</si>
  <si>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</si>
  <si>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</si>
  <si>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</si>
  <si>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</si>
  <si>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</si>
  <si>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</si>
  <si>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</si>
  <si>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</si>
  <si>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</si>
  <si>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</si>
  <si>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</si>
  <si>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</si>
  <si>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</si>
  <si>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</si>
  <si>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</si>
  <si>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</si>
  <si>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</si>
  <si>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</si>
  <si>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</si>
  <si>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</si>
  <si>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</si>
  <si>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</si>
  <si>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</si>
  <si>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</si>
  <si>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</si>
  <si>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</si>
  <si>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</si>
  <si>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</si>
  <si>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</si>
  <si>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</si>
  <si>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</si>
  <si>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</si>
  <si>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</si>
  <si>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</si>
  <si>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</si>
  <si>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</si>
  <si>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</si>
  <si>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</si>
  <si>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</si>
  <si>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</si>
  <si>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</si>
  <si>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</si>
  <si>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</si>
  <si>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</si>
  <si>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</si>
  <si>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</si>
  <si>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</si>
  <si>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</si>
  <si>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</si>
  <si>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</si>
  <si>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</si>
  <si>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</si>
  <si>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</si>
  <si>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</si>
  <si>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</si>
  <si>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</si>
  <si>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</si>
  <si>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</si>
  <si>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</si>
  <si>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</si>
  <si>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</si>
  <si>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</si>
  <si>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</si>
  <si>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</si>
  <si>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</si>
  <si>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</si>
  <si>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</si>
  <si>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</si>
  <si>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</si>
  <si>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</si>
  <si>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</si>
  <si>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</si>
  <si>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</si>
  <si>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</si>
  <si>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</si>
  <si>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</si>
  <si>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</si>
  <si>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</si>
  <si>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</si>
  <si>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</si>
  <si>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</si>
  <si>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</si>
  <si>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</si>
  <si>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</si>
  <si>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</si>
  <si>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</si>
  <si>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</si>
  <si>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</si>
  <si>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</si>
  <si>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</si>
  <si>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</si>
  <si>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</si>
  <si>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</si>
  <si>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</si>
  <si>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</si>
  <si>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</si>
  <si>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</si>
  <si>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</si>
  <si>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</si>
  <si>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</si>
  <si>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</si>
  <si>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</si>
  <si>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</si>
  <si>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</si>
  <si>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</si>
  <si>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</si>
  <si>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</si>
  <si>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</si>
  <si>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</si>
  <si>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</si>
  <si>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</si>
  <si>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</si>
  <si>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</si>
  <si>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</si>
  <si>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</si>
  <si>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</si>
  <si>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</si>
  <si>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</si>
  <si>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</si>
  <si>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</si>
  <si>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</si>
  <si>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</si>
  <si>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</si>
  <si>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</si>
  <si>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</si>
  <si>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</si>
  <si>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</si>
  <si>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</si>
  <si>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</si>
  <si>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</si>
  <si>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</si>
  <si>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</si>
  <si>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</si>
  <si>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</si>
  <si>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</si>
  <si>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</si>
  <si>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</si>
  <si>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</si>
  <si>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</si>
  <si>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</si>
  <si>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</si>
  <si>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</si>
  <si>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</si>
  <si>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</si>
  <si>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</si>
  <si>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</si>
  <si>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</si>
  <si>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</si>
  <si>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</si>
  <si>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</si>
  <si>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</si>
  <si>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</si>
  <si>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</si>
  <si>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</si>
  <si>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</si>
  <si>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</si>
  <si>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</si>
  <si>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</si>
  <si>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</si>
  <si>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</si>
  <si>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</si>
  <si>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</si>
  <si>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</si>
  <si>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</si>
  <si>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</si>
  <si>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</si>
  <si>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</si>
  <si>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</si>
  <si>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</si>
  <si>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</si>
  <si>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</si>
  <si>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</si>
  <si>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</si>
  <si>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</si>
  <si>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</si>
  <si>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</si>
  <si>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</si>
  <si>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</si>
  <si>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</si>
  <si>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</si>
  <si>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</si>
  <si>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</si>
  <si>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</si>
  <si>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</si>
  <si>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</si>
  <si>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</si>
  <si>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</si>
  <si>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</si>
  <si>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</si>
  <si>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</si>
  <si>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</si>
  <si>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</si>
  <si>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</si>
  <si>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</si>
  <si>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</si>
  <si>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</si>
  <si>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</si>
  <si>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</si>
  <si>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</si>
  <si>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</si>
  <si>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</si>
  <si>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</si>
  <si>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</si>
  <si>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</si>
  <si>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</si>
  <si>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</si>
  <si>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</si>
  <si>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</si>
  <si>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</si>
  <si>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</si>
  <si>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</si>
  <si>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</si>
  <si>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</si>
  <si>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</si>
  <si>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</si>
  <si>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</si>
  <si>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</si>
  <si>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</si>
  <si>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</si>
  <si>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</si>
  <si>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</si>
  <si>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</si>
  <si>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</si>
  <si>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</si>
  <si>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</si>
  <si>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</si>
  <si>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</si>
  <si>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</si>
  <si>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</si>
  <si>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</si>
  <si>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</si>
  <si>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</si>
  <si>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</si>
  <si>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</si>
  <si>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</si>
  <si>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</si>
  <si>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</si>
  <si>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</si>
  <si>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</si>
  <si>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</si>
  <si>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</si>
  <si>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</si>
  <si>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</si>
  <si>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</si>
  <si>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</si>
  <si>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</si>
  <si>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</si>
  <si>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</si>
  <si>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</si>
  <si>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</si>
  <si>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</si>
  <si>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</si>
  <si>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</si>
  <si>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</si>
  <si>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</si>
  <si>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</si>
  <si>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</si>
  <si>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</si>
  <si>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</si>
  <si>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</si>
  <si>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</si>
  <si>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</si>
  <si>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</si>
  <si>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</si>
  <si>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</si>
  <si>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</si>
  <si>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</si>
  <si>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</si>
  <si>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</si>
  <si>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</si>
  <si>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</si>
  <si>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</si>
  <si>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</si>
  <si>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</si>
  <si>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</si>
  <si>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</si>
  <si>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</si>
  <si>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</si>
  <si>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</si>
  <si>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</si>
  <si>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</si>
  <si>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</si>
  <si>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</si>
  <si>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</si>
  <si>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</si>
  <si>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</si>
  <si>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</si>
  <si>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</si>
  <si>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</si>
  <si>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</si>
  <si>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</si>
  <si>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</si>
  <si>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</si>
  <si>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</si>
  <si>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</si>
  <si>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</si>
  <si>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</si>
  <si>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</si>
  <si>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</si>
  <si>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</si>
  <si>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</si>
  <si>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</si>
  <si>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</si>
  <si>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</si>
  <si>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</si>
  <si>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</si>
  <si>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</si>
  <si>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</si>
  <si>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</si>
  <si>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</si>
  <si>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</si>
  <si>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</si>
  <si>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</si>
  <si>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</si>
  <si>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</si>
  <si>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</si>
  <si>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</si>
  <si>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</si>
  <si>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</si>
  <si>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</si>
  <si>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</si>
  <si>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</si>
  <si>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</si>
  <si>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</si>
  <si>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</si>
  <si>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</si>
  <si>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</si>
  <si>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</si>
  <si>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</si>
  <si>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</si>
  <si>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</si>
  <si>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</si>
  <si>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</si>
  <si>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</si>
  <si>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</si>
  <si>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</si>
  <si>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</si>
  <si>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</si>
  <si>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</si>
  <si>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</si>
  <si>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</si>
  <si>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</si>
  <si>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</si>
  <si>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</si>
  <si>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</si>
  <si>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</si>
  <si>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</si>
  <si>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</si>
  <si>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</si>
  <si>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</si>
  <si>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</si>
  <si>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</si>
  <si>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</si>
  <si>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</si>
  <si>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</si>
  <si>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</si>
  <si>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</si>
  <si>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</si>
  <si>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</si>
  <si>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</si>
  <si>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</si>
  <si>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</si>
  <si>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</si>
  <si>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</si>
  <si>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</si>
  <si>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</si>
  <si>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</si>
  <si>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</si>
  <si>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</si>
  <si>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</si>
  <si>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</si>
  <si>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</si>
  <si>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</si>
  <si>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</si>
  <si>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</si>
  <si>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</si>
  <si>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</si>
  <si>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</si>
  <si>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</si>
  <si>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</si>
  <si>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</si>
  <si>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</si>
  <si>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</si>
  <si>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</si>
  <si>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</si>
  <si>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</si>
  <si>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</si>
  <si>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</si>
  <si>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</si>
  <si>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</si>
  <si>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</si>
  <si>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</si>
  <si>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</si>
  <si>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</si>
  <si>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</si>
  <si>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</si>
  <si>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</si>
  <si>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</si>
  <si>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</si>
  <si>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</si>
  <si>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</si>
  <si>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</si>
  <si>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</si>
  <si>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</si>
  <si>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</si>
  <si>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</si>
  <si>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</si>
  <si>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</si>
  <si>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</si>
  <si>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</si>
  <si>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</si>
  <si>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</si>
  <si>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</si>
  <si>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</si>
  <si>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</si>
  <si>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</si>
  <si>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</si>
  <si>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</si>
  <si>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</si>
  <si>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</si>
  <si>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</si>
  <si>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</si>
  <si>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</si>
  <si>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</si>
  <si>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</si>
  <si>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</si>
  <si>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</si>
  <si>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</si>
  <si>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</si>
  <si>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</si>
  <si>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</si>
  <si>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</si>
  <si>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</si>
  <si>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</si>
  <si>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</si>
  <si>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</si>
  <si>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</si>
  <si>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</si>
  <si>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</si>
  <si>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</si>
  <si>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</si>
  <si>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</si>
  <si>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</si>
  <si>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</si>
  <si>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</si>
  <si>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</si>
  <si>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</si>
  <si>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</si>
  <si>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</si>
  <si>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</si>
  <si>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</si>
  <si>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</si>
  <si>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</si>
  <si>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</si>
  <si>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</si>
  <si>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</si>
  <si>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</si>
  <si>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</si>
  <si>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</si>
  <si>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</si>
  <si>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</si>
  <si>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</si>
  <si>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</si>
  <si>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</si>
  <si>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</si>
  <si>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</si>
  <si>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</si>
  <si>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</si>
  <si>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</si>
  <si>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</si>
  <si>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</si>
  <si>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</si>
  <si>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</si>
  <si>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</si>
  <si>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</si>
  <si>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</si>
  <si>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</si>
  <si>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</si>
  <si>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</si>
  <si>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</si>
  <si>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</si>
  <si>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</si>
  <si>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</si>
  <si>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</si>
  <si>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</si>
  <si>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</si>
  <si>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</si>
  <si>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</si>
  <si>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</si>
  <si>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</si>
  <si>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</si>
  <si>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</si>
  <si>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</si>
  <si>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</si>
  <si>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</si>
  <si>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</si>
  <si>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</si>
  <si>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</si>
  <si>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</si>
  <si>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</si>
  <si>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</si>
  <si>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</si>
  <si>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</si>
  <si>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</si>
  <si>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</si>
  <si>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</si>
  <si>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</si>
  <si>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</si>
  <si>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</si>
  <si>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</si>
  <si>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</si>
  <si>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</si>
  <si>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</si>
  <si>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</si>
  <si>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</si>
  <si>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</si>
  <si>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</si>
  <si>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</si>
  <si>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</si>
  <si>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</si>
  <si>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</si>
  <si>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</si>
  <si>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</si>
  <si>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</si>
  <si>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</si>
  <si>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</si>
  <si>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</si>
  <si>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</si>
  <si>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</si>
  <si>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</si>
  <si>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</si>
  <si>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</si>
  <si>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</si>
  <si>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</si>
  <si>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</si>
  <si>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</si>
  <si>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</si>
  <si>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</si>
  <si>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</si>
  <si>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</si>
  <si>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</si>
  <si>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</si>
  <si>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</si>
  <si>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</si>
  <si>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</si>
  <si>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</si>
  <si>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</si>
  <si>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</si>
  <si>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</si>
  <si>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</si>
  <si>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</si>
  <si>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</si>
  <si>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</si>
  <si>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</si>
  <si>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</si>
  <si>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</si>
  <si>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</si>
  <si>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</si>
  <si>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</si>
  <si>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</si>
  <si>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</si>
  <si>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</si>
  <si>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</si>
  <si>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</si>
  <si>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</si>
  <si>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</si>
  <si>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</si>
  <si>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</si>
  <si>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</si>
  <si>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</si>
  <si>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</si>
  <si>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</si>
  <si>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</si>
  <si>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</si>
  <si>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</si>
  <si>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</si>
  <si>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</si>
  <si>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</si>
  <si>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</si>
  <si>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</si>
  <si>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</si>
  <si>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</si>
  <si>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</si>
  <si>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</si>
  <si>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</si>
  <si>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</si>
  <si>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</si>
  <si>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</si>
  <si>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</si>
  <si>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</si>
  <si>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</si>
  <si>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</si>
  <si>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</si>
  <si>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</si>
  <si>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</si>
  <si>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</si>
  <si>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</si>
  <si>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</si>
  <si>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</si>
  <si>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</si>
  <si>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</si>
  <si>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</si>
  <si>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</si>
  <si>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</si>
  <si>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</si>
  <si>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</si>
  <si>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</si>
  <si>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</si>
  <si>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</si>
  <si>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</si>
  <si>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</si>
  <si>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</si>
  <si>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</si>
  <si>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</si>
  <si>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</si>
  <si>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</si>
  <si>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</si>
  <si>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</si>
  <si>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</si>
  <si>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</si>
  <si>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</si>
  <si>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</si>
  <si>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</si>
  <si>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</si>
  <si>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</si>
  <si>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</si>
  <si>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</si>
  <si>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</si>
  <si>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</si>
  <si>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</si>
  <si>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</si>
  <si>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</si>
  <si>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</si>
  <si>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</si>
  <si>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</si>
  <si>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</si>
  <si>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</si>
  <si>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</si>
  <si>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</si>
  <si>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</si>
  <si>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</si>
  <si>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</si>
  <si>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</si>
  <si>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</si>
  <si>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</si>
  <si>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</si>
  <si>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</si>
  <si>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</si>
  <si>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</si>
  <si>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</si>
  <si>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</si>
  <si>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</si>
  <si>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</si>
  <si>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</si>
  <si>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</si>
  <si>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</si>
  <si>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</si>
  <si>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</si>
  <si>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</si>
  <si>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</si>
  <si>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</si>
  <si>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</si>
  <si>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</si>
  <si>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</si>
  <si>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</si>
  <si>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</si>
  <si>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</si>
  <si>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</si>
  <si>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</si>
  <si>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</si>
  <si>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</si>
  <si>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</si>
  <si>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</si>
  <si>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</si>
  <si>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</si>
  <si>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</si>
  <si>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</si>
  <si>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</si>
  <si>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</si>
  <si>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</si>
  <si>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</si>
  <si>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</si>
  <si>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</si>
  <si>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</si>
  <si>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</si>
  <si>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</si>
  <si>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</si>
  <si>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</si>
  <si>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</si>
  <si>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</si>
  <si>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</si>
  <si>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</si>
  <si>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</si>
  <si>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</si>
  <si>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</si>
  <si>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</si>
  <si>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</si>
  <si>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</si>
  <si>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</si>
  <si>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</si>
  <si>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</si>
  <si>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</si>
  <si>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</si>
  <si>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</si>
  <si>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</si>
  <si>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</si>
  <si>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</si>
  <si>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</si>
  <si>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</si>
  <si>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</si>
  <si>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</si>
  <si>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</si>
  <si>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</si>
  <si>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</si>
  <si>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</si>
  <si>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</si>
  <si>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</si>
  <si>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</si>
  <si>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</si>
  <si>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</si>
  <si>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</si>
  <si>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</si>
  <si>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</si>
  <si>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</si>
  <si>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</si>
  <si>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</si>
  <si>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</si>
  <si>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</si>
  <si>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</si>
  <si>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</si>
  <si>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</si>
  <si>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</si>
  <si>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</si>
  <si>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</si>
  <si>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</si>
  <si>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</si>
  <si>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</si>
  <si>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</si>
  <si>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</si>
  <si>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</si>
  <si>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</si>
  <si>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</si>
  <si>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</si>
  <si>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</si>
  <si>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</si>
  <si>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</si>
  <si>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</si>
  <si>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</si>
  <si>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</si>
  <si>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</si>
  <si>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</si>
  <si>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</si>
  <si>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</si>
  <si>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</si>
  <si>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</si>
  <si>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</si>
  <si>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</si>
  <si>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</si>
  <si>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</si>
  <si>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</si>
  <si>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</si>
  <si>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</si>
  <si>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</si>
  <si>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</si>
  <si>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</si>
  <si>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</si>
  <si>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</si>
  <si>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</si>
  <si>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</si>
  <si>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</si>
  <si>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</si>
  <si>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</si>
  <si>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</si>
  <si>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</si>
  <si>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</si>
  <si>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</si>
  <si>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</si>
  <si>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</si>
  <si>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</si>
  <si>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</si>
  <si>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</si>
  <si>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</si>
  <si>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</si>
  <si>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</si>
  <si>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</si>
  <si>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</si>
  <si>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</si>
  <si>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</si>
  <si>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</si>
  <si>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</si>
  <si>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</si>
  <si>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</si>
  <si>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</si>
  <si>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</si>
  <si>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</si>
  <si>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</si>
  <si>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</si>
  <si>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</si>
  <si>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</si>
  <si>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</si>
  <si>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</si>
  <si>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</si>
  <si>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</si>
  <si>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</si>
  <si>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</si>
  <si>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</si>
  <si>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</si>
  <si>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</si>
  <si>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</si>
  <si>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</si>
  <si>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</si>
  <si>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</si>
  <si>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</si>
  <si>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</si>
  <si>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</si>
  <si>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</si>
  <si>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</si>
  <si>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</si>
  <si>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</si>
  <si>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</si>
  <si>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</si>
  <si>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</si>
  <si>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</si>
  <si>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</si>
  <si>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</si>
  <si>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</si>
  <si>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</si>
  <si>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</si>
  <si>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</si>
  <si>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</si>
  <si>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</si>
  <si>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</si>
  <si>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</si>
  <si>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</si>
  <si>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</si>
  <si>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</si>
  <si>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</si>
  <si>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</si>
  <si>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</si>
  <si>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</si>
  <si>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</si>
  <si>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</si>
  <si>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</si>
  <si>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</si>
  <si>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</si>
  <si>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</si>
  <si>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</si>
  <si>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</si>
  <si>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</si>
  <si>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</si>
  <si>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</si>
  <si>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</si>
  <si>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</si>
  <si>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</si>
  <si>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</si>
  <si>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</si>
  <si>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</si>
  <si>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</si>
  <si>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</si>
  <si>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</si>
  <si>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</si>
  <si>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</si>
  <si>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</si>
  <si>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</si>
  <si>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</si>
  <si>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</si>
  <si>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</si>
  <si>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</si>
  <si>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</si>
  <si>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</si>
  <si>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</si>
  <si>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</si>
  <si>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</si>
  <si>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</si>
  <si>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</si>
  <si>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</si>
  <si>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</si>
  <si>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</si>
  <si>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</si>
  <si>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</si>
  <si>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</si>
  <si>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</si>
  <si>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</si>
  <si>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</si>
  <si>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</si>
  <si>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</si>
  <si>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</si>
  <si>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</si>
  <si>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</si>
  <si>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</si>
  <si>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</si>
  <si>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</si>
  <si>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</si>
  <si>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</si>
  <si>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</si>
  <si>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</si>
  <si>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</si>
  <si>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</si>
  <si>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</si>
  <si>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</si>
  <si>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</si>
  <si>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</si>
  <si>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</si>
  <si>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</si>
  <si>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</si>
  <si>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</si>
  <si>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</si>
  <si>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</si>
  <si>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</si>
  <si>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</si>
  <si>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</si>
  <si>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</si>
  <si>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</si>
  <si>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</si>
  <si>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</si>
  <si>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</si>
  <si>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</si>
  <si>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</si>
  <si>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</si>
  <si>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</si>
  <si>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</si>
  <si>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</si>
  <si>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</si>
  <si>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</si>
  <si>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</si>
  <si>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</si>
  <si>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</si>
  <si>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</si>
  <si>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</si>
  <si>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</si>
  <si>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</si>
  <si>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</si>
  <si>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</si>
  <si>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</si>
  <si>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</si>
  <si>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</si>
  <si>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</si>
  <si>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</si>
  <si>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</si>
  <si>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</si>
  <si>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</si>
  <si>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</si>
  <si>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</si>
  <si>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</si>
  <si>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</si>
  <si>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</si>
  <si>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</si>
  <si>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</si>
  <si>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</si>
  <si>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</si>
  <si>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</si>
  <si>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</si>
  <si>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</si>
  <si>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</si>
  <si>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</si>
  <si>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</si>
  <si>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</si>
  <si>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</si>
  <si>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</si>
  <si>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</si>
  <si>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</si>
  <si>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</si>
  <si>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</si>
  <si>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</si>
  <si>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</si>
  <si>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</si>
  <si>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</si>
  <si>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</si>
  <si>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</si>
  <si>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</si>
  <si>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</si>
  <si>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</si>
  <si>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</si>
  <si>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</si>
  <si>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</si>
  <si>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</si>
  <si>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</si>
  <si>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</si>
  <si>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</si>
  <si>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</si>
  <si>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</si>
  <si>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</si>
  <si>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</si>
  <si>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</si>
  <si>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</si>
  <si>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</si>
  <si>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</si>
  <si>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</si>
  <si>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</si>
  <si>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</si>
  <si>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</si>
  <si>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</si>
  <si>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</si>
  <si>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</si>
  <si>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</si>
  <si>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</si>
  <si>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</si>
  <si>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</si>
  <si>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</si>
  <si>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</si>
  <si>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</si>
  <si>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</si>
  <si>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</si>
  <si>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</si>
  <si>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</si>
  <si>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</si>
  <si>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</si>
  <si>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</si>
  <si>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</si>
  <si>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</si>
  <si>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</si>
  <si>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</si>
  <si>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</si>
  <si>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</si>
  <si>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</si>
  <si>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</si>
  <si>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</si>
  <si>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</si>
  <si>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</si>
  <si>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</si>
  <si>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</si>
  <si>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</si>
  <si>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</si>
  <si>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</si>
  <si>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</si>
  <si>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</si>
  <si>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</si>
  <si>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</si>
  <si>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</si>
  <si>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</si>
  <si>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</si>
  <si>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</si>
  <si>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</si>
  <si>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</si>
  <si>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</si>
  <si>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</si>
  <si>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</si>
  <si>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</si>
  <si>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</si>
  <si>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</si>
  <si>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</si>
  <si>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</si>
  <si>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</si>
  <si>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</si>
  <si>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</si>
  <si>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</si>
  <si>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</si>
  <si>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</si>
  <si>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</si>
  <si>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</si>
  <si>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</si>
  <si>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</si>
  <si>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</si>
  <si>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</si>
  <si>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</si>
  <si>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</si>
  <si>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</si>
  <si>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</si>
  <si>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</si>
  <si>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</si>
  <si>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</si>
  <si>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</si>
  <si>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</si>
  <si>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</si>
  <si>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</si>
  <si>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</si>
  <si>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</si>
  <si>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</si>
  <si>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</si>
  <si>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</si>
  <si>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</si>
  <si>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</si>
  <si>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</si>
  <si>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</si>
  <si>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</si>
  <si>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</si>
  <si>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</si>
  <si>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</si>
  <si>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</si>
  <si>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</si>
  <si>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</si>
  <si>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</si>
  <si>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</si>
  <si>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</si>
  <si>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</si>
  <si>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</si>
  <si>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</si>
  <si>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</si>
  <si>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</si>
  <si>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</si>
  <si>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</si>
  <si>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</si>
  <si>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</si>
  <si>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</si>
  <si>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</si>
  <si>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</si>
  <si>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</si>
  <si>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</si>
  <si>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</si>
  <si>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</si>
  <si>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</si>
  <si>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</si>
  <si>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</si>
  <si>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</si>
  <si>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</si>
  <si>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</si>
  <si>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</si>
  <si>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</si>
  <si>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</si>
  <si>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</si>
  <si>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</si>
  <si>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</si>
  <si>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</si>
  <si>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</si>
  <si>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</si>
  <si>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</si>
  <si>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</si>
  <si>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</si>
  <si>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</si>
  <si>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</si>
  <si>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</si>
  <si>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</si>
  <si>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</si>
  <si>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</si>
  <si>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</si>
  <si>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</si>
  <si>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</si>
  <si>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</si>
  <si>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</si>
  <si>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</si>
  <si>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</si>
  <si>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</si>
  <si>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</si>
  <si>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</si>
  <si>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</si>
  <si>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</si>
  <si>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</si>
  <si>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</si>
  <si>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</si>
  <si>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</si>
  <si>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</si>
  <si>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</si>
  <si>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</si>
  <si>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</si>
  <si>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</si>
  <si>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</si>
  <si>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</si>
  <si>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</si>
  <si>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</si>
  <si>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</si>
  <si>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</si>
  <si>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</si>
  <si>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</si>
  <si>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</si>
  <si>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</si>
  <si>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</si>
  <si>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</si>
  <si>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</si>
  <si>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</si>
  <si>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</si>
  <si>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</si>
  <si>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</si>
  <si>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</si>
  <si>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</si>
  <si>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</si>
  <si>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</si>
  <si>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</si>
  <si>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</si>
  <si>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</si>
  <si>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</si>
  <si>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</si>
  <si>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</si>
  <si>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</si>
  <si>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</si>
  <si>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</si>
  <si>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</si>
  <si>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</si>
  <si>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</si>
  <si>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</si>
  <si>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</si>
  <si>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</si>
  <si>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</si>
  <si>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</si>
  <si>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</si>
  <si>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</si>
  <si>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</si>
  <si>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</si>
  <si>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</si>
  <si>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</si>
  <si>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</si>
  <si>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</si>
  <si>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</si>
  <si>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</si>
  <si>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</si>
  <si>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</si>
  <si>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</si>
  <si>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</si>
  <si>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</si>
  <si>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</si>
  <si>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</si>
  <si>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</si>
  <si>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</si>
  <si>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</si>
  <si>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</si>
  <si>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</si>
  <si>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</si>
  <si>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</si>
  <si>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</si>
  <si>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</si>
  <si>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</si>
  <si>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</si>
  <si>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</si>
  <si>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</si>
  <si>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</si>
  <si>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</si>
  <si>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</si>
  <si>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</si>
  <si>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</si>
  <si>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</si>
  <si>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</si>
  <si>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</si>
  <si>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</si>
  <si>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</si>
  <si>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</si>
  <si>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</si>
  <si>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</si>
  <si>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</si>
  <si>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</si>
  <si>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</si>
  <si>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</si>
  <si>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</si>
  <si>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</si>
  <si>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</si>
  <si>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</si>
  <si>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</si>
  <si>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</si>
  <si>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</si>
  <si>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</si>
  <si>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</si>
  <si>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</si>
  <si>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</si>
  <si>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</si>
  <si>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</si>
  <si>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</si>
  <si>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</si>
  <si>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</si>
  <si>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</si>
  <si>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</si>
  <si>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</si>
  <si>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</si>
  <si>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</si>
  <si>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</si>
  <si>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</si>
  <si>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</si>
  <si>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</si>
  <si>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</si>
  <si>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</si>
  <si>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</si>
  <si>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</si>
  <si>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</si>
  <si>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</si>
  <si>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</si>
  <si>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</si>
  <si>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</si>
  <si>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</si>
  <si>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</si>
  <si>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</si>
  <si>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</si>
  <si>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</si>
  <si>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</si>
  <si>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</si>
  <si>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</si>
  <si>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</si>
  <si>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</si>
  <si>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</si>
  <si>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</si>
  <si>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</si>
  <si>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</si>
  <si>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</si>
  <si>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</si>
  <si>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</si>
  <si>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</si>
  <si>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</si>
  <si>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</si>
  <si>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</si>
  <si>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</si>
  <si>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</si>
  <si>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</si>
  <si>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</si>
  <si>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</si>
  <si>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</si>
  <si>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</si>
  <si>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</si>
  <si>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</si>
  <si>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</si>
  <si>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</si>
  <si>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</si>
  <si>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</si>
  <si>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</si>
  <si>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</si>
  <si>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</si>
  <si>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</si>
  <si>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</si>
  <si>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</si>
  <si>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</si>
  <si>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</si>
  <si>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</si>
  <si>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</si>
  <si>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</si>
  <si>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</si>
  <si>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</si>
  <si>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</si>
  <si>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</si>
  <si>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</si>
  <si>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</si>
  <si>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</si>
  <si>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</si>
  <si>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</si>
  <si>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</si>
  <si>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</si>
  <si>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</si>
  <si>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</si>
  <si>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</si>
  <si>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</si>
  <si>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</si>
  <si>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</si>
  <si>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</si>
  <si>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</si>
  <si>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</si>
  <si>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</si>
  <si>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</si>
  <si>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</si>
  <si>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</si>
  <si>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</si>
  <si>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</si>
  <si>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</si>
  <si>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</si>
  <si>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</si>
  <si>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</si>
  <si>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</si>
  <si>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</si>
  <si>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</si>
  <si>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</si>
  <si>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</si>
  <si>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</si>
  <si>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</si>
  <si>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</si>
  <si>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</si>
  <si>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</si>
  <si>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</si>
  <si>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</si>
  <si>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</si>
  <si>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</si>
  <si>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</si>
  <si>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</si>
  <si>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</si>
  <si>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</si>
  <si>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</si>
  <si>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</si>
  <si>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</si>
  <si>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</si>
  <si>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</si>
  <si>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</si>
  <si>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</si>
  <si>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</si>
  <si>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</si>
  <si>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</si>
  <si>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</si>
  <si>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</si>
  <si>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</si>
  <si>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</si>
  <si>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</si>
  <si>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</si>
  <si>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</si>
  <si>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</si>
  <si>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</si>
  <si>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</si>
  <si>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</si>
  <si>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</si>
  <si>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</si>
  <si>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</si>
  <si>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</si>
  <si>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</si>
  <si>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</si>
  <si>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</si>
  <si>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</si>
  <si>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</si>
  <si>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</si>
  <si>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</si>
  <si>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</si>
  <si>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</si>
  <si>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</si>
  <si>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</si>
  <si>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</si>
  <si>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</si>
  <si>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</si>
  <si>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</si>
  <si>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</si>
  <si>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</si>
  <si>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</si>
  <si>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</si>
  <si>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</si>
  <si>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</si>
  <si>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</si>
  <si>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</si>
  <si>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</si>
  <si>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</si>
  <si>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</si>
  <si>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</si>
  <si>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</si>
  <si>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</si>
  <si>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</si>
  <si>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</si>
  <si>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</si>
  <si>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</si>
  <si>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</si>
  <si>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</si>
  <si>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</si>
  <si>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</si>
  <si>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</si>
  <si>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</si>
  <si>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</si>
  <si>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</si>
  <si>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</si>
  <si>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</si>
  <si>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</si>
  <si>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</si>
  <si>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</si>
  <si>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</si>
  <si>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</si>
  <si>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</si>
  <si>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</si>
  <si>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</si>
  <si>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</si>
  <si>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</si>
  <si>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</si>
  <si>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</si>
  <si>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</si>
  <si>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</si>
  <si>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</si>
  <si>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</si>
  <si>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</si>
  <si>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</si>
  <si>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</si>
  <si>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</si>
  <si>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</si>
  <si>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</si>
  <si>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</si>
  <si>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</si>
  <si>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</si>
  <si>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</si>
  <si>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</si>
  <si>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</si>
  <si>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</si>
  <si>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</si>
  <si>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</si>
  <si>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</si>
  <si>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</si>
  <si>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</si>
  <si>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</si>
  <si>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</si>
  <si>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</si>
  <si>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</si>
  <si>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</si>
  <si>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</si>
  <si>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</si>
  <si>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</si>
  <si>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</si>
  <si>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</si>
  <si>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</si>
  <si>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</si>
  <si>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</si>
  <si>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</si>
  <si>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</si>
  <si>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</si>
  <si>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</si>
  <si>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</si>
  <si>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</si>
  <si>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</si>
  <si>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</si>
  <si>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</si>
  <si>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</si>
  <si>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</si>
  <si>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</si>
  <si>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</si>
  <si>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</si>
  <si>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</si>
  <si>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</si>
  <si>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</si>
  <si>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</si>
  <si>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</si>
  <si>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</si>
  <si>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</si>
  <si>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</si>
  <si>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</si>
  <si>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</si>
  <si>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</si>
  <si>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</si>
  <si>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</si>
  <si>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</si>
  <si>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</si>
  <si>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</si>
  <si>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</si>
  <si>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</si>
  <si>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</si>
  <si>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</si>
  <si>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</si>
  <si>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</si>
  <si>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</si>
  <si>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</si>
  <si>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</si>
  <si>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</si>
  <si>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</si>
  <si>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</si>
  <si>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</si>
  <si>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</si>
  <si>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</si>
  <si>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</si>
  <si>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</si>
  <si>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</si>
  <si>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</si>
  <si>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</si>
  <si>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</si>
  <si>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</si>
  <si>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</si>
  <si>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</si>
  <si>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</si>
  <si>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</si>
  <si>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</si>
  <si>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</si>
  <si>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</si>
  <si>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</si>
  <si>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</si>
  <si>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</si>
  <si>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</si>
  <si>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</si>
  <si>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</si>
  <si>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</si>
  <si>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</si>
  <si>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</si>
  <si>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</si>
  <si>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</si>
  <si>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</si>
  <si>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</si>
  <si>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</si>
  <si>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</si>
  <si>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</si>
  <si>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</si>
  <si>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</si>
  <si>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</si>
  <si>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</si>
  <si>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</si>
  <si>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</si>
  <si>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</si>
  <si>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</si>
  <si>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</si>
  <si>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</si>
  <si>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</si>
  <si>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</si>
  <si>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</si>
  <si>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</si>
  <si>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</si>
  <si>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</si>
  <si>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</si>
  <si>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</si>
  <si>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</si>
  <si>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</si>
  <si>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</si>
  <si>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</si>
  <si>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</si>
  <si>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</si>
  <si>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</si>
  <si>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</si>
  <si>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</si>
  <si>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</si>
  <si>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</si>
  <si>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</si>
  <si>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</si>
  <si>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</si>
  <si>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</si>
  <si>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</si>
  <si>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</si>
  <si>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</si>
  <si>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</si>
  <si>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</si>
  <si>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</si>
  <si>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</si>
  <si>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</si>
  <si>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</si>
  <si>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</si>
  <si>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</si>
  <si>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</si>
  <si>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</si>
  <si>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</si>
  <si>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</si>
  <si>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</si>
  <si>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</si>
  <si>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</si>
  <si>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</si>
  <si>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</si>
  <si>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</si>
  <si>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</si>
  <si>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</si>
  <si>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</si>
  <si>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</si>
  <si>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</si>
  <si>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</si>
  <si>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</si>
  <si>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</si>
  <si>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</si>
  <si>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</si>
  <si>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</si>
  <si>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</si>
  <si>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</si>
  <si>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</si>
  <si>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</si>
  <si>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</si>
  <si>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</si>
  <si>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</si>
  <si>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</si>
  <si>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</si>
  <si>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</si>
  <si>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</si>
  <si>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</si>
  <si>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</si>
  <si>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</si>
  <si>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</si>
  <si>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</si>
  <si>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</si>
  <si>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</si>
  <si>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</si>
  <si>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</si>
  <si>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</si>
  <si>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</si>
  <si>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</si>
  <si>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</si>
  <si>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</si>
  <si>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</si>
  <si>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</si>
  <si>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</si>
  <si>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</si>
  <si>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</si>
  <si>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</si>
  <si>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</si>
  <si>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</si>
  <si>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</si>
  <si>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</si>
  <si>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</si>
  <si>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</si>
  <si>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</si>
  <si>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</si>
  <si>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</si>
  <si>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</si>
  <si>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</si>
  <si>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</si>
  <si>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</si>
  <si>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</si>
  <si>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</si>
  <si>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</si>
  <si>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</si>
  <si>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</si>
  <si>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</si>
  <si>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</si>
  <si>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</si>
  <si>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</si>
  <si>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</si>
  <si>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</si>
  <si>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</si>
  <si>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</si>
  <si>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</si>
  <si>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</si>
  <si>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</si>
  <si>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</si>
  <si>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</si>
  <si>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</si>
  <si>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</si>
  <si>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</si>
  <si>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</si>
  <si>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</si>
  <si>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</si>
  <si>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</si>
  <si>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</si>
  <si>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</si>
  <si>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</si>
  <si>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</si>
  <si>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</si>
  <si>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</si>
  <si>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</si>
  <si>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</si>
  <si>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</si>
  <si>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</si>
  <si>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</si>
  <si>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</si>
  <si>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</si>
  <si>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</si>
  <si>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</si>
  <si>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</si>
  <si>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</si>
  <si>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</si>
  <si>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</si>
  <si>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</si>
  <si>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</si>
  <si>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</si>
  <si>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</si>
  <si>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</si>
  <si>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</si>
  <si>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</si>
  <si>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</si>
  <si>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</si>
  <si>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</si>
  <si>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</si>
  <si>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</si>
  <si>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</si>
  <si>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</si>
  <si>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</si>
  <si>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</si>
  <si>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</si>
  <si>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</si>
  <si>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</si>
  <si>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</si>
  <si>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</si>
  <si>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</si>
  <si>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</si>
  <si>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</si>
  <si>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</si>
  <si>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</si>
  <si>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</si>
  <si>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</si>
  <si>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</si>
  <si>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</si>
  <si>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</si>
  <si>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</si>
  <si>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</si>
  <si>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</si>
  <si>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</si>
  <si>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</si>
  <si>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</si>
  <si>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</si>
  <si>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</si>
  <si>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</si>
  <si>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</si>
  <si>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</si>
  <si>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</si>
  <si>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</si>
  <si>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</si>
  <si>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</si>
  <si>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</si>
  <si>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</si>
  <si>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</si>
  <si>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</si>
  <si>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</si>
  <si>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</si>
  <si>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</si>
  <si>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</si>
  <si>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</si>
  <si>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</si>
  <si>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</si>
  <si>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</si>
  <si>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</si>
  <si>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</si>
  <si>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</si>
  <si>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</si>
  <si>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</si>
  <si>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</si>
  <si>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</si>
  <si>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</si>
  <si>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</si>
  <si>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</si>
  <si>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</si>
  <si>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</si>
  <si>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</si>
  <si>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</si>
  <si>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</si>
  <si>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</si>
  <si>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</si>
  <si>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</si>
  <si>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</si>
  <si>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</si>
  <si>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</si>
  <si>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</si>
  <si>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</si>
  <si>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</si>
  <si>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</si>
  <si>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</si>
  <si>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</si>
  <si>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</si>
  <si>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</si>
  <si>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</si>
  <si>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</si>
  <si>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</si>
  <si>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</si>
  <si>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</si>
  <si>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</si>
  <si>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</si>
  <si>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</si>
  <si>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</si>
  <si>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</si>
  <si>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</si>
  <si>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</si>
  <si>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</si>
  <si>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</si>
  <si>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</si>
  <si>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</si>
  <si>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</si>
  <si>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</si>
  <si>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</si>
  <si>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</si>
  <si>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</si>
  <si>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</si>
  <si>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</si>
  <si>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</si>
  <si>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</si>
  <si>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</si>
  <si>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</si>
  <si>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</si>
  <si>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</si>
  <si>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</si>
  <si>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</si>
  <si>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</si>
  <si>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</si>
  <si>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</si>
  <si>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</si>
  <si>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</si>
  <si>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</si>
  <si>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</si>
  <si>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</si>
  <si>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</si>
  <si>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</si>
  <si>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</si>
  <si>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</si>
  <si>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</si>
  <si>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</si>
  <si>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</si>
  <si>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</si>
  <si>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</si>
  <si>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</si>
  <si>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</si>
  <si>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</si>
  <si>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</si>
  <si>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</si>
  <si>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</si>
  <si>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</si>
  <si>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</si>
  <si>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</si>
  <si>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</si>
  <si>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</si>
  <si>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</si>
  <si>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</si>
  <si>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</si>
  <si>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</si>
  <si>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</si>
  <si>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</si>
  <si>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</si>
  <si>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</si>
  <si>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</si>
  <si>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</si>
  <si>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</si>
  <si>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</si>
  <si>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</si>
  <si>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</si>
  <si>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</si>
  <si>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</si>
  <si>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</si>
  <si>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</si>
  <si>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</si>
  <si>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</si>
  <si>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</si>
  <si>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</si>
  <si>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</si>
  <si>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</si>
  <si>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</si>
  <si>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</si>
  <si>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</si>
  <si>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</si>
  <si>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</si>
  <si>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</si>
  <si>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</si>
  <si>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</si>
  <si>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</si>
  <si>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</si>
  <si>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</si>
  <si>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</si>
  <si>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</si>
  <si>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</si>
  <si>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</si>
  <si>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</si>
  <si>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</si>
  <si>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</si>
  <si>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</si>
  <si>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</si>
  <si>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</si>
  <si>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</si>
  <si>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</si>
  <si>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</si>
  <si>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</si>
  <si>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</si>
  <si>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</si>
  <si>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</si>
  <si>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</si>
  <si>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</si>
  <si>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</si>
  <si>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</si>
  <si>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</si>
  <si>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</si>
  <si>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</si>
  <si>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</si>
  <si>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</si>
  <si>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</si>
  <si>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</si>
  <si>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</si>
  <si>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</si>
  <si>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</si>
  <si>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</si>
  <si>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</si>
  <si>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</si>
  <si>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</si>
  <si>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</si>
  <si>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</si>
  <si>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</si>
  <si>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</si>
  <si>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</si>
  <si>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</si>
  <si>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</si>
  <si>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</si>
  <si>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</si>
  <si>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</si>
  <si>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</si>
  <si>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</si>
  <si>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</si>
  <si>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</si>
  <si>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</si>
  <si>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</si>
  <si>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</si>
  <si>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</si>
  <si>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</si>
  <si>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</si>
  <si>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</si>
  <si>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</si>
  <si>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</si>
  <si>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</si>
  <si>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</si>
  <si>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</si>
  <si>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</si>
  <si>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</si>
  <si>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</si>
  <si>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</si>
  <si>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</si>
  <si>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</si>
  <si>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</si>
  <si>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</si>
  <si>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</si>
  <si>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</si>
  <si>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</si>
  <si>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</si>
  <si>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</si>
  <si>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</si>
  <si>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</si>
  <si>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</si>
  <si>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</si>
  <si>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</si>
  <si>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</si>
  <si>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</si>
  <si>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</si>
  <si>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</si>
  <si>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</si>
  <si>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</si>
  <si>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</si>
  <si>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</si>
  <si>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</si>
  <si>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</si>
  <si>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</si>
  <si>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</si>
  <si>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</si>
  <si>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</si>
  <si>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</si>
  <si>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</si>
  <si>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</si>
  <si>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</si>
  <si>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</si>
  <si>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</si>
  <si>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</si>
  <si>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</si>
  <si>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</si>
  <si>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</si>
  <si>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</si>
  <si>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</si>
  <si>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</si>
  <si>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</si>
  <si>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</si>
  <si>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</si>
  <si>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</si>
  <si>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</si>
  <si>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</si>
  <si>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</si>
  <si>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</si>
  <si>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</si>
  <si>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</si>
  <si>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</si>
  <si>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</si>
  <si>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</si>
  <si>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</si>
  <si>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</si>
  <si>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</si>
  <si>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</si>
  <si>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</si>
  <si>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</si>
  <si>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</si>
  <si>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</si>
  <si>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</si>
  <si>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</si>
  <si>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</si>
  <si>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</si>
  <si>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</si>
  <si>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</si>
  <si>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</si>
  <si>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</si>
  <si>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</si>
  <si>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</si>
  <si>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</si>
  <si>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</si>
  <si>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</si>
  <si>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</si>
  <si>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</si>
  <si>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</si>
  <si>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</si>
  <si>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</si>
  <si>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</si>
  <si>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</si>
  <si>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</si>
  <si>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</si>
  <si>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</si>
  <si>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</si>
  <si>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</si>
  <si>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</si>
  <si>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</si>
  <si>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</si>
  <si>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</si>
  <si>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</si>
  <si>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</si>
  <si>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</si>
  <si>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</si>
  <si>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</si>
  <si>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</si>
  <si>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</si>
  <si>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</si>
  <si>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</si>
  <si>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</si>
  <si>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</si>
  <si>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</si>
  <si>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</si>
  <si>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</si>
  <si>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</si>
  <si>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</si>
  <si>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</si>
  <si>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</si>
  <si>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</si>
  <si>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</si>
  <si>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</si>
  <si>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</si>
  <si>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</si>
  <si>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</si>
  <si>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</si>
  <si>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</si>
  <si>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</si>
  <si>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</si>
  <si>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</si>
  <si>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</si>
  <si>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</si>
  <si>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</si>
  <si>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</si>
  <si>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</si>
  <si>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</si>
  <si>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</si>
  <si>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</si>
  <si>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</si>
  <si>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</si>
  <si>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</si>
  <si>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</si>
  <si>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</si>
  <si>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</si>
  <si>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</si>
  <si>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</si>
  <si>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</si>
  <si>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</si>
  <si>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</si>
  <si>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</si>
  <si>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</si>
  <si>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</si>
  <si>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</si>
  <si>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</si>
  <si>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</si>
  <si>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</si>
  <si>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</si>
  <si>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</si>
  <si>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</si>
  <si>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</si>
  <si>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</si>
  <si>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</si>
  <si>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</si>
  <si>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</si>
  <si>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</si>
  <si>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</si>
  <si>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</si>
  <si>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</si>
  <si>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</si>
  <si>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</si>
  <si>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</si>
  <si>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</si>
  <si>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</si>
  <si>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</si>
  <si>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</si>
  <si>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</si>
  <si>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</si>
  <si>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</si>
  <si>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</si>
  <si>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</si>
  <si>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</si>
  <si>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</si>
  <si>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</si>
  <si>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</si>
  <si>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</si>
  <si>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</si>
  <si>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</si>
  <si>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</si>
  <si>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</si>
  <si>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</si>
  <si>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</si>
  <si>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</si>
  <si>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</si>
  <si>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</si>
  <si>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</si>
  <si>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</si>
  <si>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</si>
  <si>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</si>
  <si>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</si>
  <si>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</si>
  <si>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</si>
  <si>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</si>
  <si>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</si>
  <si>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</si>
  <si>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</si>
  <si>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</si>
  <si>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</si>
  <si>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</si>
  <si>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</si>
  <si>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</si>
  <si>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</si>
  <si>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</si>
  <si>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</si>
  <si>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</si>
  <si>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</si>
  <si>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</si>
  <si>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</si>
  <si>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</si>
  <si>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</si>
  <si>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</si>
  <si>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</si>
  <si>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</si>
  <si>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</si>
  <si>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</si>
  <si>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</si>
  <si>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</si>
  <si>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</si>
  <si>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</si>
  <si>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</si>
  <si>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</si>
  <si>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</si>
  <si>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</si>
  <si>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</si>
  <si>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</si>
  <si>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</si>
  <si>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</si>
  <si>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</si>
  <si>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</si>
  <si>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</si>
  <si>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</si>
  <si>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</si>
  <si>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</si>
  <si>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</si>
  <si>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</si>
  <si>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</si>
  <si>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</si>
  <si>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</si>
  <si>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</si>
  <si>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</si>
  <si>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</si>
  <si>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</si>
  <si>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</si>
  <si>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</si>
  <si>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</si>
  <si>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</si>
  <si>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</si>
  <si>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</si>
  <si>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</si>
  <si>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</si>
  <si>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</si>
  <si>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</si>
  <si>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</si>
  <si>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</si>
  <si>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</si>
  <si>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</si>
  <si>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</si>
  <si>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</si>
  <si>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</si>
  <si>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</si>
  <si>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</si>
  <si>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</si>
  <si>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</si>
  <si>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</si>
  <si>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</si>
  <si>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</si>
  <si>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</si>
  <si>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</si>
  <si>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</si>
  <si>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</si>
  <si>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</si>
  <si>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</si>
  <si>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</si>
  <si>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</si>
  <si>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</si>
  <si>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</si>
  <si>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</si>
  <si>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</si>
  <si>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</si>
  <si>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</si>
  <si>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</si>
  <si>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</si>
  <si>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</si>
  <si>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</si>
  <si>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</si>
  <si>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</si>
  <si>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</si>
  <si>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</si>
  <si>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</si>
  <si>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</si>
  <si>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</si>
  <si>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</si>
  <si>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</si>
  <si>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</si>
  <si>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</si>
  <si>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</si>
  <si>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</si>
  <si>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</si>
  <si>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</si>
  <si>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</si>
  <si>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</si>
  <si>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</si>
  <si>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</si>
  <si>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</si>
  <si>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</si>
  <si>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</si>
  <si>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</si>
  <si>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</si>
  <si>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</si>
  <si>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</si>
  <si>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</si>
  <si>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</si>
  <si>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</si>
  <si>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</si>
  <si>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</si>
  <si>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</si>
  <si>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</si>
  <si>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</si>
  <si>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</si>
  <si>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</si>
  <si>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</si>
  <si>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</si>
  <si>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</si>
  <si>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</si>
  <si>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</si>
  <si>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</si>
  <si>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</si>
  <si>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</si>
  <si>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</si>
  <si>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</si>
  <si>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</si>
  <si>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</si>
  <si>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</si>
  <si>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</si>
  <si>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</si>
  <si>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</si>
  <si>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</si>
  <si>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</si>
  <si>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</si>
  <si>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</si>
  <si>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</si>
  <si>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</si>
  <si>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</si>
  <si>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</si>
  <si>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</si>
  <si>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</si>
  <si>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</si>
  <si>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</si>
  <si>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</si>
  <si>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</si>
  <si>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</si>
  <si>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</si>
  <si>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</si>
  <si>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</si>
  <si>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</si>
  <si>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</si>
  <si>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</si>
  <si>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</si>
  <si>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</si>
  <si>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</si>
  <si>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</si>
  <si>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</si>
  <si>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</si>
  <si>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</si>
  <si>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</si>
  <si>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</si>
  <si>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</si>
  <si>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</si>
  <si>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</si>
  <si>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</si>
  <si>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</si>
  <si>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</si>
  <si>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</si>
  <si>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</si>
  <si>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</si>
  <si>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</si>
  <si>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</si>
  <si>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</si>
  <si>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</si>
  <si>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</si>
  <si>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</si>
  <si>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</si>
  <si>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</si>
  <si>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</si>
  <si>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</si>
  <si>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</si>
  <si>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</si>
  <si>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</si>
  <si>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</si>
  <si>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</si>
  <si>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</si>
  <si>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</si>
  <si>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</si>
  <si>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</si>
  <si>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</si>
  <si>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</si>
  <si>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</si>
  <si>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</si>
  <si>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</si>
  <si>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</si>
  <si>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</si>
  <si>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</si>
  <si>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</si>
  <si>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</si>
  <si>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</si>
  <si>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</si>
  <si>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</si>
  <si>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</si>
  <si>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</si>
  <si>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</si>
  <si>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</si>
  <si>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</si>
  <si>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</si>
  <si>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</si>
  <si>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</si>
  <si>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</si>
  <si>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</si>
  <si>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</si>
  <si>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</si>
  <si>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</si>
  <si>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</si>
  <si>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</si>
  <si>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</si>
  <si>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</si>
  <si>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</si>
  <si>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</si>
  <si>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</si>
  <si>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</si>
  <si>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</si>
  <si>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</si>
  <si>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</si>
  <si>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</si>
  <si>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</si>
  <si>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</si>
  <si>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</si>
  <si>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</si>
  <si>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</si>
  <si>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</si>
  <si>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</si>
  <si>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</si>
  <si>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</si>
  <si>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</si>
  <si>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</si>
  <si>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</si>
  <si>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</si>
  <si>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</si>
  <si>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</si>
  <si>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</si>
  <si>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</si>
  <si>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</si>
  <si>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</si>
  <si>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</si>
  <si>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</si>
  <si>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</si>
  <si>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</si>
  <si>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</si>
  <si>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</si>
  <si>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</si>
  <si>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</si>
  <si>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</si>
  <si>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</si>
  <si>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</si>
  <si>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</si>
  <si>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</si>
  <si>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</si>
  <si>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</si>
  <si>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</si>
  <si>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</si>
  <si>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</si>
  <si>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</si>
  <si>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</si>
  <si>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</si>
  <si>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</si>
  <si>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</si>
  <si>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</si>
  <si>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</si>
  <si>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</si>
  <si>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</si>
  <si>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</si>
  <si>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</si>
  <si>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</si>
  <si>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</si>
  <si>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</si>
  <si>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</si>
  <si>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</si>
  <si>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</si>
  <si>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</si>
  <si>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</si>
  <si>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</si>
  <si>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</si>
  <si>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</si>
  <si>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</si>
  <si>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</si>
  <si>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</si>
  <si>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</si>
  <si>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</si>
  <si>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</si>
  <si>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</si>
  <si>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</si>
  <si>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</si>
  <si>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</si>
  <si>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</si>
  <si>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</si>
  <si>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</si>
  <si>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</si>
  <si>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</si>
  <si>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</si>
  <si>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</si>
  <si>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</si>
  <si>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</si>
  <si>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</si>
  <si>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</si>
  <si>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</si>
  <si>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</si>
  <si>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</si>
  <si>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</si>
  <si>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</si>
  <si>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</si>
  <si>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</si>
  <si>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</si>
  <si>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</si>
  <si>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</si>
  <si>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</si>
  <si>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</si>
  <si>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</si>
  <si>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</si>
  <si>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</si>
  <si>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</si>
  <si>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</si>
  <si>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</si>
  <si>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</si>
  <si>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</si>
  <si>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</si>
  <si>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</si>
  <si>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</si>
  <si>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</si>
  <si>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</si>
  <si>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</si>
  <si>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</si>
  <si>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</si>
  <si>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</si>
  <si>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</si>
  <si>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</si>
  <si>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</si>
  <si>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</si>
  <si>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</si>
  <si>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</si>
  <si>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</si>
  <si>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</si>
  <si>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</si>
  <si>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</si>
  <si>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</si>
  <si>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</si>
  <si>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</si>
  <si>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</si>
  <si>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</si>
  <si>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</si>
  <si>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</si>
  <si>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</si>
  <si>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</si>
  <si>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</si>
  <si>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</si>
  <si>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</si>
  <si>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</si>
  <si>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</si>
  <si>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</si>
  <si>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</si>
  <si>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</si>
  <si>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</si>
  <si>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</si>
  <si>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</si>
  <si>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</si>
  <si>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</si>
  <si>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</si>
  <si>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</si>
  <si>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</si>
  <si>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</si>
  <si>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</si>
  <si>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</si>
  <si>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</si>
  <si>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</si>
  <si>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</si>
  <si>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</si>
  <si>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</si>
  <si>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</si>
  <si>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</si>
  <si>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</si>
  <si>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</si>
  <si>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</si>
  <si>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</si>
  <si>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</si>
  <si>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</si>
  <si>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</si>
  <si>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</si>
  <si>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</si>
  <si>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</si>
  <si>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</si>
  <si>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</si>
  <si>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</si>
  <si>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</si>
  <si>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</si>
  <si>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</si>
  <si>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</si>
  <si>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</si>
  <si>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</si>
  <si>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</si>
  <si>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</si>
  <si>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</si>
  <si>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</si>
  <si>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</si>
  <si>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</si>
  <si>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</si>
  <si>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</si>
  <si>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</si>
  <si>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</si>
  <si>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</si>
  <si>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</si>
  <si>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</si>
  <si>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</si>
  <si>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</si>
  <si>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</si>
  <si>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</si>
  <si>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</si>
  <si>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</si>
  <si>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</si>
  <si>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</si>
  <si>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</si>
  <si>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</si>
  <si>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</si>
  <si>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</si>
  <si>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</si>
  <si>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</si>
  <si>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</si>
  <si>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</si>
  <si>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</si>
  <si>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</si>
  <si>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</si>
  <si>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</si>
  <si>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</si>
  <si>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</si>
  <si>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</si>
  <si>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</si>
  <si>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</si>
  <si>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</si>
  <si>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</si>
  <si>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</si>
  <si>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</si>
  <si>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</si>
  <si>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</si>
  <si>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</si>
  <si>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</si>
  <si>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</si>
  <si>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</si>
  <si>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</si>
  <si>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</si>
  <si>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</si>
  <si>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</si>
  <si>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</si>
  <si>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</si>
  <si>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</si>
  <si>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</si>
  <si>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</si>
  <si>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</si>
  <si>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</si>
  <si>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</si>
  <si>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</si>
  <si>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</si>
  <si>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</si>
  <si>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</si>
  <si>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</si>
  <si>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</si>
  <si>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</si>
  <si>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</si>
  <si>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</si>
  <si>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</si>
  <si>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</si>
  <si>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</si>
  <si>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</si>
  <si>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</si>
  <si>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</si>
  <si>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</si>
  <si>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</si>
  <si>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</si>
  <si>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</si>
  <si>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</si>
  <si>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</si>
  <si>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</si>
  <si>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</si>
  <si>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</si>
  <si>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</si>
  <si>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</si>
  <si>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</si>
  <si>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</si>
  <si>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</si>
  <si>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</si>
  <si>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</si>
  <si>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</si>
  <si>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</si>
  <si>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</si>
  <si>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</si>
  <si>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</si>
  <si>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</si>
  <si>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</si>
  <si>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</si>
  <si>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</si>
  <si>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</si>
  <si>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</si>
  <si>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</si>
  <si>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</si>
  <si>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</si>
  <si>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</si>
  <si>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</si>
  <si>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</si>
  <si>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</si>
  <si>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</si>
  <si>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</si>
  <si>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</si>
  <si>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</si>
  <si>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</si>
  <si>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</si>
  <si>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</si>
  <si>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</si>
  <si>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</si>
  <si>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</si>
  <si>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</si>
  <si>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</si>
  <si>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</si>
  <si>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</si>
  <si>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</si>
  <si>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</si>
  <si>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</si>
  <si>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</si>
  <si>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</si>
  <si>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</si>
  <si>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</si>
  <si>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</si>
  <si>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</si>
  <si>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</si>
  <si>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</si>
  <si>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</si>
  <si>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</si>
  <si>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</si>
  <si>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</si>
  <si>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</si>
  <si>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</si>
  <si>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</si>
  <si>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</si>
  <si>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</si>
  <si>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</si>
  <si>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</si>
  <si>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</si>
  <si>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</si>
  <si>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</si>
  <si>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</si>
  <si>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</si>
  <si>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</si>
  <si>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</si>
  <si>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</si>
  <si>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</si>
  <si>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</si>
  <si>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</si>
  <si>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</si>
  <si>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</si>
  <si>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</si>
  <si>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</si>
  <si>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</si>
  <si>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</si>
  <si>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</si>
  <si>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</si>
  <si>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</si>
  <si>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</si>
  <si>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</si>
  <si>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</si>
  <si>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</si>
  <si>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</si>
  <si>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</si>
  <si>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</si>
  <si>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</si>
  <si>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</si>
  <si>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</si>
  <si>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</si>
  <si>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</si>
  <si>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</si>
  <si>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</si>
  <si>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</si>
  <si>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</si>
  <si>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</si>
  <si>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</si>
  <si>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</si>
  <si>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</si>
  <si>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</si>
  <si>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</si>
  <si>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</si>
  <si>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</si>
  <si>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</si>
  <si>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</si>
  <si>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</si>
  <si>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</si>
  <si>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</si>
  <si>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</si>
  <si>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</si>
  <si>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</si>
  <si>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</si>
  <si>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</si>
  <si>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</si>
  <si>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</si>
  <si>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</si>
  <si>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</si>
  <si>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</si>
  <si>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</si>
  <si>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</si>
  <si>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</si>
  <si>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</si>
  <si>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</si>
  <si>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</si>
  <si>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</si>
  <si>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</si>
  <si>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</si>
  <si>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</si>
  <si>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</si>
  <si>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</si>
  <si>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</si>
  <si>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</si>
  <si>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</si>
  <si>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</si>
  <si>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</si>
  <si>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</si>
  <si>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</si>
  <si>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</si>
  <si>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</si>
  <si>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</si>
  <si>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</si>
  <si>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</si>
  <si>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</si>
  <si>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</si>
  <si>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</si>
  <si>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</si>
  <si>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</si>
  <si>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</si>
  <si>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</si>
  <si>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</si>
  <si>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</si>
  <si>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</si>
  <si>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</si>
  <si>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</si>
  <si>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</si>
  <si>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</si>
  <si>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</si>
  <si>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</si>
  <si>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</si>
  <si>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</si>
  <si>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</si>
  <si>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</si>
  <si>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</si>
  <si>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</si>
  <si>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</si>
  <si>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</si>
  <si>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</si>
  <si>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</si>
  <si>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</si>
  <si>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</si>
  <si>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</si>
  <si>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</si>
  <si>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</si>
  <si>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</si>
  <si>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</si>
  <si>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</si>
  <si>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</si>
  <si>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</si>
  <si>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</si>
  <si>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</si>
  <si>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</si>
  <si>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</si>
  <si>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</si>
  <si>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</si>
  <si>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</si>
  <si>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</si>
  <si>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</si>
  <si>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</si>
  <si>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</si>
  <si>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</si>
  <si>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</si>
  <si>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</si>
  <si>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</si>
  <si>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</si>
  <si>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</si>
  <si>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</si>
  <si>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</si>
  <si>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</si>
  <si>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</si>
  <si>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</si>
  <si>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</si>
  <si>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</si>
  <si>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</si>
  <si>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</si>
  <si>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</si>
  <si>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</si>
  <si>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</si>
  <si>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</si>
  <si>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</si>
  <si>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</si>
  <si>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</si>
  <si>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</si>
  <si>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</si>
  <si>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</si>
  <si>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</si>
  <si>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</si>
  <si>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</si>
  <si>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</si>
  <si>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</si>
  <si>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</si>
  <si>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</si>
  <si>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</si>
  <si>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</si>
  <si>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</si>
  <si>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</si>
  <si>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</si>
  <si>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</si>
  <si>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</si>
  <si>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</si>
  <si>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</si>
  <si>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</si>
  <si>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</si>
  <si>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</si>
  <si>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</si>
  <si>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</si>
  <si>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</si>
  <si>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</si>
  <si>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</si>
  <si>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</si>
  <si>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</si>
  <si>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</si>
  <si>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</si>
  <si>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</si>
  <si>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</si>
  <si>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</si>
  <si>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</si>
  <si>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</si>
  <si>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</si>
  <si>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</si>
  <si>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</si>
  <si>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</si>
  <si>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</si>
  <si>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</si>
  <si>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</si>
  <si>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</si>
  <si>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</si>
  <si>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</si>
  <si>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</si>
  <si>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</si>
  <si>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</si>
  <si>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</si>
  <si>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</si>
  <si>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</si>
  <si>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</si>
  <si>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</si>
  <si>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</si>
  <si>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</si>
  <si>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</si>
  <si>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</si>
  <si>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</si>
  <si>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</si>
  <si>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</si>
  <si>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</si>
  <si>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</si>
  <si>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</si>
  <si>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</si>
  <si>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</si>
  <si>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</si>
  <si>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</si>
  <si>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</si>
  <si>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</si>
  <si>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</si>
  <si>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</si>
  <si>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</si>
  <si>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</si>
  <si>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</si>
  <si>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</si>
  <si>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</si>
  <si>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</si>
  <si>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</si>
  <si>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</si>
  <si>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</si>
  <si>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</si>
  <si>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</si>
  <si>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</si>
  <si>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</si>
  <si>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</si>
  <si>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</si>
  <si>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</si>
  <si>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</si>
  <si>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</si>
  <si>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</si>
  <si>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</si>
  <si>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</si>
  <si>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</si>
  <si>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</si>
  <si>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</si>
  <si>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</si>
  <si>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</si>
  <si>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</si>
  <si>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</si>
  <si>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</si>
  <si>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</si>
  <si>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</si>
  <si>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</si>
  <si>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</si>
  <si>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</si>
  <si>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</si>
  <si>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</si>
  <si>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</si>
  <si>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</si>
  <si>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</si>
  <si>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</si>
  <si>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</si>
  <si>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</si>
  <si>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</si>
  <si>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</si>
  <si>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</si>
  <si>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</si>
  <si>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</si>
  <si>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</si>
  <si>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</si>
  <si>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</si>
  <si>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</si>
  <si>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</si>
  <si>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</si>
  <si>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</si>
  <si>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</si>
  <si>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</si>
  <si>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</si>
  <si>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</si>
  <si>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</si>
  <si>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</si>
  <si>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</si>
  <si>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</si>
  <si>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</si>
  <si>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</si>
  <si>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</si>
  <si>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</si>
  <si>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</si>
  <si>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</si>
  <si>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</si>
  <si>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</si>
  <si>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</si>
  <si>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</si>
  <si>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</si>
  <si>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</si>
  <si>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</si>
  <si>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</si>
  <si>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</si>
  <si>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</si>
  <si>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</si>
  <si>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</si>
  <si>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</si>
  <si>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</si>
  <si>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</si>
  <si>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</si>
  <si>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</si>
  <si>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</si>
  <si>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</si>
  <si>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</si>
  <si>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</si>
  <si>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</si>
  <si>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</si>
  <si>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</si>
  <si>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</si>
  <si>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</si>
  <si>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</si>
  <si>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</si>
  <si>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</si>
  <si>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</si>
  <si>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</si>
  <si>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</si>
  <si>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</si>
  <si>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</si>
  <si>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</si>
  <si>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</si>
  <si>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</si>
  <si>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</si>
  <si>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</si>
  <si>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</si>
  <si>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</si>
  <si>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</si>
  <si>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</si>
  <si>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</si>
  <si>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</si>
  <si>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</si>
  <si>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</si>
  <si>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</si>
  <si>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</si>
  <si>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</si>
  <si>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</si>
  <si>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</si>
  <si>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</si>
  <si>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</si>
  <si>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</si>
  <si>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</si>
  <si>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</si>
  <si>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</si>
  <si>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</si>
  <si>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</si>
  <si>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</si>
  <si>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</si>
  <si>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</si>
  <si>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</si>
  <si>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</si>
  <si>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</si>
  <si>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</si>
  <si>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</si>
  <si>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</si>
  <si>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</si>
  <si>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</si>
  <si>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</si>
  <si>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</si>
  <si>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</si>
  <si>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</si>
  <si>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</si>
  <si>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</si>
  <si>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</si>
  <si>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</si>
  <si>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</si>
  <si>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</si>
  <si>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</si>
  <si>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</si>
  <si>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</si>
  <si>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</si>
  <si>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</si>
  <si>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</si>
  <si>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</si>
  <si>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</si>
  <si>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</si>
  <si>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</si>
  <si>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</si>
  <si>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</si>
  <si>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</si>
  <si>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</si>
  <si>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</si>
  <si>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</si>
  <si>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</si>
  <si>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</si>
  <si>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</si>
  <si>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</si>
  <si>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</si>
  <si>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</si>
  <si>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</si>
  <si>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</si>
  <si>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</si>
  <si>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</si>
  <si>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</si>
  <si>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</si>
  <si>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</si>
  <si>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</si>
  <si>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</si>
  <si>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</si>
  <si>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</si>
  <si>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</si>
  <si>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</si>
  <si>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</si>
  <si>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</si>
  <si>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</si>
  <si>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</si>
  <si>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</si>
  <si>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</si>
  <si>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</si>
  <si>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</si>
  <si>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</si>
  <si>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</si>
  <si>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</si>
  <si>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</si>
  <si>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</si>
  <si>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</si>
  <si>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</si>
  <si>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</si>
  <si>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</si>
  <si>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</si>
  <si>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</si>
  <si>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</si>
  <si>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</si>
  <si>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</si>
  <si>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</si>
  <si>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</si>
  <si>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</si>
  <si>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</si>
  <si>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</si>
  <si>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</si>
  <si>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</si>
  <si>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</si>
  <si>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</si>
  <si>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</si>
  <si>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</si>
  <si>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</si>
  <si>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</si>
  <si>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</si>
  <si>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</si>
  <si>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</si>
  <si>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</si>
  <si>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</si>
  <si>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</si>
  <si>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</si>
  <si>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</si>
  <si>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</si>
  <si>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</si>
  <si>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</si>
  <si>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</si>
  <si>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</si>
  <si>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</si>
  <si>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</si>
  <si>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</si>
  <si>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</si>
  <si>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</si>
  <si>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</si>
  <si>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</si>
  <si>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</si>
  <si>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</si>
  <si>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</si>
  <si>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</si>
  <si>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</si>
  <si>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</si>
  <si>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</si>
  <si>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</si>
  <si>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</si>
  <si>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</si>
  <si>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</si>
  <si>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</si>
  <si>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</si>
  <si>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</si>
  <si>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</si>
  <si>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</si>
  <si>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</si>
  <si>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</si>
  <si>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</si>
  <si>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</si>
  <si>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</si>
  <si>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</si>
  <si>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</si>
  <si>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</si>
  <si>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</si>
  <si>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</si>
  <si>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</si>
  <si>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</si>
  <si>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</si>
  <si>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</si>
  <si>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</si>
  <si>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</si>
  <si>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</si>
  <si>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</si>
  <si>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</si>
  <si>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</si>
  <si>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</si>
  <si>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</si>
  <si>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</si>
  <si>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</si>
  <si>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</si>
  <si>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</si>
  <si>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</si>
  <si>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</si>
  <si>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</si>
  <si>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</si>
  <si>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</si>
  <si>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</si>
  <si>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</si>
  <si>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</si>
  <si>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</si>
  <si>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</si>
  <si>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</si>
  <si>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</si>
  <si>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</si>
  <si>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</si>
  <si>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</si>
  <si>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</si>
  <si>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</si>
  <si>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</si>
  <si>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</si>
  <si>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</si>
  <si>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</si>
  <si>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</si>
  <si>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</si>
  <si>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</si>
  <si>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</si>
  <si>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</si>
  <si>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</si>
  <si>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</si>
  <si>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</si>
  <si>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</si>
  <si>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</si>
  <si>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</si>
  <si>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</si>
  <si>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</si>
  <si>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</si>
  <si>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</si>
  <si>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</si>
  <si>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</si>
  <si>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</si>
  <si>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</si>
  <si>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</si>
  <si>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</si>
  <si>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</si>
  <si>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</si>
  <si>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</si>
  <si>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</si>
  <si>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</si>
  <si>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</si>
  <si>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</si>
  <si>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</si>
  <si>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</si>
  <si>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</si>
  <si>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</si>
  <si>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</si>
  <si>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</si>
  <si>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</si>
  <si>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</si>
  <si>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</si>
  <si>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</si>
  <si>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</si>
  <si>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</si>
  <si>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</si>
  <si>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</si>
  <si>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</si>
  <si>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</si>
  <si>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</si>
  <si>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</si>
  <si>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</si>
  <si>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</si>
  <si>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</si>
  <si>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</si>
  <si>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</si>
  <si>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</si>
  <si>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</si>
  <si>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</si>
  <si>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</si>
  <si>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</si>
  <si>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</si>
  <si>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</si>
  <si>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</si>
  <si>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</si>
  <si>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</si>
  <si>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</si>
  <si>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</si>
  <si>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</si>
  <si>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</si>
  <si>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</si>
  <si>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</si>
  <si>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</si>
  <si>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</si>
  <si>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</si>
  <si>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</si>
  <si>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</si>
  <si>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</si>
  <si>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</si>
  <si>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</si>
  <si>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</si>
  <si>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</si>
  <si>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</si>
  <si>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</si>
  <si>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</si>
  <si>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</si>
  <si>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</si>
  <si>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</si>
  <si>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</si>
  <si>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</si>
  <si>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</si>
  <si>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</si>
  <si>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</si>
  <si>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</si>
  <si>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</si>
  <si>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</si>
  <si>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</si>
  <si>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</si>
  <si>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</si>
  <si>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</si>
  <si>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</si>
  <si>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</si>
  <si>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</si>
  <si>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</si>
  <si>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</si>
  <si>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</si>
  <si>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</si>
  <si>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</si>
  <si>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</si>
  <si>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</si>
  <si>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</si>
  <si>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</si>
  <si>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</si>
  <si>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</si>
  <si>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</si>
  <si>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</si>
  <si>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</si>
  <si>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</si>
  <si>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</si>
  <si>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</si>
  <si>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</si>
  <si>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</si>
  <si>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</si>
  <si>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</si>
  <si>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</si>
  <si>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</si>
  <si>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</si>
  <si>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</si>
  <si>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</si>
  <si>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</si>
  <si>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</si>
  <si>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</si>
  <si>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</si>
  <si>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</si>
  <si>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</si>
  <si>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</si>
  <si>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</si>
  <si>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</si>
  <si>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</si>
  <si>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</si>
  <si>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</si>
  <si>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</si>
  <si>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</si>
  <si>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</si>
  <si>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</si>
  <si>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</si>
  <si>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</si>
  <si>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</si>
  <si>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</si>
  <si>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</si>
  <si>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</si>
  <si>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</si>
  <si>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</si>
  <si>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</si>
  <si>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</si>
  <si>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</si>
  <si>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</si>
  <si>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</si>
  <si>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</si>
  <si>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</si>
  <si>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</si>
  <si>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</si>
  <si>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</si>
  <si>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</si>
  <si>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</si>
  <si>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</si>
  <si>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</si>
  <si>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</si>
  <si>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</si>
  <si>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</si>
  <si>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</si>
  <si>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</si>
  <si>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</si>
  <si>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</si>
  <si>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</si>
  <si>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</si>
  <si>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</si>
  <si>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</si>
  <si>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</si>
  <si>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</si>
  <si>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</si>
  <si>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</si>
  <si>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</si>
  <si>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</si>
  <si>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</si>
  <si>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</si>
  <si>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</si>
  <si>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</si>
  <si>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</si>
  <si>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</si>
  <si>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</si>
  <si>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</si>
  <si>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</si>
  <si>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</si>
  <si>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</si>
  <si>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</si>
  <si>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</si>
  <si>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</si>
  <si>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</si>
  <si>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</si>
  <si>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</si>
  <si>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</si>
  <si>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</si>
  <si>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</si>
  <si>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</si>
  <si>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</si>
  <si>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</si>
  <si>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</si>
  <si>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</si>
  <si>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</si>
  <si>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</si>
  <si>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</si>
  <si>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</si>
  <si>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</si>
  <si>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</si>
  <si>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</si>
  <si>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</si>
  <si>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</si>
  <si>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</si>
  <si>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</si>
  <si>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</si>
  <si>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</si>
  <si>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</si>
  <si>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</si>
  <si>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</si>
  <si>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</si>
  <si>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</si>
  <si>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</si>
  <si>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</si>
  <si>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</si>
  <si>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</si>
  <si>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</si>
  <si>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</si>
  <si>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</si>
  <si>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</si>
  <si>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</si>
  <si>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</si>
  <si>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</si>
  <si>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</si>
  <si>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</si>
  <si>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</si>
  <si>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</si>
  <si>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</si>
  <si>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</si>
  <si>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</si>
  <si>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</si>
  <si>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</si>
  <si>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</si>
  <si>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</si>
  <si>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</si>
  <si>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</si>
  <si>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</si>
  <si>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</si>
  <si>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</si>
  <si>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</si>
  <si>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</si>
  <si>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</si>
  <si>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</si>
  <si>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</si>
  <si>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</si>
  <si>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</si>
  <si>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</si>
  <si>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</si>
  <si>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</si>
  <si>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</si>
  <si>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</si>
  <si>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</si>
  <si>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</si>
  <si>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</si>
  <si>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</si>
  <si>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</si>
  <si>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</si>
  <si>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</si>
  <si>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</si>
  <si>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</si>
  <si>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</si>
  <si>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</si>
  <si>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</si>
  <si>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</si>
  <si>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</si>
  <si>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</si>
  <si>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</si>
  <si>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</si>
  <si>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</si>
  <si>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</si>
  <si>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</si>
  <si>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</si>
  <si>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</si>
  <si>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</si>
  <si>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</si>
  <si>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</si>
  <si>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</si>
  <si>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</si>
  <si>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</si>
  <si>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</si>
  <si>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</si>
  <si>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</si>
  <si>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</si>
  <si>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</si>
  <si>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</si>
  <si>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</si>
  <si>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</si>
  <si>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</si>
  <si>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</si>
  <si>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</si>
  <si>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</si>
  <si>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</si>
  <si>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</si>
  <si>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</si>
  <si>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</si>
  <si>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</si>
  <si>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</si>
  <si>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</si>
  <si>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</si>
  <si>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</si>
  <si>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</si>
  <si>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</si>
  <si>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</si>
  <si>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</si>
  <si>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</si>
  <si>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</si>
  <si>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</si>
  <si>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</si>
  <si>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</si>
  <si>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</si>
  <si>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</si>
  <si>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</si>
  <si>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</si>
  <si>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</si>
  <si>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</si>
  <si>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</si>
  <si>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</si>
  <si>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</si>
  <si>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</si>
  <si>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</si>
  <si>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</si>
  <si>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</si>
  <si>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</si>
  <si>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</si>
  <si>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</si>
  <si>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</si>
  <si>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</si>
  <si>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</si>
  <si>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</si>
  <si>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</si>
  <si>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</si>
  <si>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</si>
  <si>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</si>
  <si>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</si>
  <si>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</si>
  <si>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</si>
  <si>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</si>
  <si>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</si>
  <si>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</si>
  <si>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</si>
  <si>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</si>
  <si>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</si>
  <si>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</si>
  <si>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</si>
  <si>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</si>
  <si>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</si>
  <si>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</si>
  <si>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</si>
  <si>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</si>
  <si>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</si>
  <si>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</si>
  <si>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</si>
  <si>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</si>
  <si>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</si>
  <si>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</si>
  <si>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</si>
  <si>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</si>
  <si>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</si>
  <si>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</si>
  <si>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</si>
  <si>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</si>
  <si>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</si>
  <si>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</si>
  <si>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</si>
  <si>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</si>
  <si>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</si>
  <si>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</si>
  <si>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</si>
  <si>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</si>
  <si>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</si>
  <si>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</si>
  <si>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</si>
  <si>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</si>
  <si>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</si>
  <si>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</si>
  <si>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</si>
  <si>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</si>
  <si>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</si>
  <si>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</si>
  <si>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</si>
  <si>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</si>
  <si>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</si>
  <si>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</si>
  <si>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</si>
  <si>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</si>
  <si>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</si>
  <si>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</si>
  <si>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</si>
  <si>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</si>
  <si>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</si>
  <si>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</si>
  <si>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</si>
  <si>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</si>
  <si>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</si>
  <si>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</si>
  <si>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</si>
  <si>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</si>
  <si>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</si>
  <si>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</si>
  <si>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</si>
  <si>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</si>
  <si>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</si>
  <si>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</si>
  <si>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</si>
  <si>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</si>
  <si>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</si>
  <si>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</si>
  <si>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</si>
  <si>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</si>
  <si>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</si>
  <si>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</si>
  <si>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</si>
  <si>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</si>
  <si>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</si>
  <si>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</si>
  <si>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</si>
  <si>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</si>
  <si>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</si>
  <si>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</si>
  <si>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</si>
  <si>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</si>
  <si>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</si>
  <si>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</si>
  <si>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</si>
  <si>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</si>
  <si>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</si>
  <si>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</si>
  <si>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</si>
  <si>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</si>
  <si>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</si>
  <si>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</si>
  <si>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</si>
  <si>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</si>
  <si>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</si>
  <si>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</si>
  <si>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</si>
  <si>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</si>
  <si>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</si>
  <si>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</si>
  <si>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</si>
  <si>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</si>
  <si>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</si>
  <si>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</si>
  <si>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</si>
  <si>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</si>
  <si>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</si>
  <si>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</si>
  <si>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</si>
  <si>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</si>
  <si>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</si>
  <si>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</si>
  <si>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</si>
  <si>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</si>
  <si>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</si>
  <si>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</si>
  <si>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</si>
  <si>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</si>
  <si>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</si>
  <si>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</si>
  <si>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</si>
  <si>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</si>
  <si>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</si>
  <si>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</si>
  <si>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</si>
  <si>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</si>
  <si>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</si>
  <si>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</si>
  <si>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</si>
  <si>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</si>
  <si>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</si>
  <si>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</si>
  <si>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</si>
  <si>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</si>
  <si>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</si>
  <si>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</si>
  <si>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</si>
  <si>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</si>
  <si>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</si>
  <si>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</si>
  <si>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</si>
  <si>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</si>
  <si>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</si>
  <si>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</si>
  <si>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</si>
  <si>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</si>
  <si>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</si>
  <si>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</si>
  <si>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</si>
  <si>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</si>
  <si>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</si>
  <si>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</si>
  <si>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</si>
  <si>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</si>
  <si>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</si>
  <si>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</si>
  <si>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</si>
  <si>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</si>
  <si>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</si>
  <si>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</si>
  <si>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</si>
  <si>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</si>
  <si>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</si>
  <si>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</si>
  <si>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</si>
  <si>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</si>
  <si>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</si>
  <si>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</si>
  <si>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</si>
  <si>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</si>
  <si>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</si>
  <si>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</si>
  <si>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</si>
  <si>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</si>
  <si>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</si>
  <si>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</si>
  <si>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</si>
  <si>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</si>
  <si>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</si>
  <si>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</si>
  <si>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</si>
  <si>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</si>
  <si>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</si>
  <si>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</si>
  <si>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</si>
  <si>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</si>
  <si>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</si>
  <si>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</si>
  <si>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</si>
  <si>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</si>
  <si>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</si>
  <si>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</si>
  <si>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</si>
  <si>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</si>
  <si>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</si>
  <si>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</si>
  <si>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</si>
  <si>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</si>
  <si>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</si>
  <si>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</si>
  <si>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</si>
  <si>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</si>
  <si>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</si>
  <si>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</si>
  <si>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</si>
  <si>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</si>
  <si>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</si>
  <si>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</si>
  <si>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</si>
  <si>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</si>
  <si>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</si>
  <si>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</si>
  <si>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</si>
  <si>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</si>
  <si>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</si>
  <si>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</si>
  <si>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</si>
  <si>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</si>
  <si>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</si>
  <si>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</si>
  <si>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</si>
  <si>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</si>
  <si>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</si>
  <si>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</si>
  <si>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</si>
  <si>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</si>
  <si>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</si>
  <si>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</si>
  <si>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</si>
  <si>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</si>
  <si>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</si>
  <si>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</si>
  <si>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</si>
  <si>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</si>
  <si>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</si>
  <si>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</si>
  <si>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</si>
  <si>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</si>
  <si>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</si>
  <si>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</si>
  <si>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</si>
  <si>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</si>
  <si>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</si>
  <si>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</si>
  <si>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</si>
  <si>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</si>
  <si>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</si>
  <si>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</si>
  <si>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</si>
  <si>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</si>
  <si>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</si>
  <si>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</si>
  <si>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</si>
  <si>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</si>
  <si>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</si>
  <si>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</si>
  <si>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</si>
  <si>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</si>
  <si>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</si>
  <si>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</si>
  <si>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</si>
  <si>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</si>
  <si>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</si>
  <si>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</si>
  <si>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</si>
  <si>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</si>
  <si>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</si>
  <si>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</si>
  <si>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</si>
  <si>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</si>
  <si>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</si>
  <si>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</si>
  <si>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</si>
  <si>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</si>
  <si>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</si>
  <si>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</si>
  <si>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</si>
  <si>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</si>
  <si>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</si>
  <si>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</si>
  <si>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</si>
  <si>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</si>
  <si>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</si>
  <si>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</si>
  <si>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</si>
  <si>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</si>
  <si>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</si>
  <si>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</si>
  <si>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</si>
  <si>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</si>
  <si>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</si>
  <si>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</si>
  <si>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</si>
  <si>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</si>
  <si>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</si>
  <si>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</si>
  <si>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</si>
  <si>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</si>
  <si>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</si>
  <si>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</si>
  <si>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</si>
  <si>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</si>
  <si>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</si>
  <si>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</si>
  <si>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</si>
  <si>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</si>
  <si>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</si>
  <si>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</si>
  <si>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</si>
  <si>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</si>
  <si>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</si>
  <si>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</si>
  <si>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</si>
  <si>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</si>
  <si>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</si>
  <si>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</si>
  <si>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</si>
  <si>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</si>
  <si>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</si>
  <si>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</si>
  <si>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</si>
  <si>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</si>
  <si>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</si>
  <si>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</si>
  <si>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</si>
  <si>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</si>
  <si>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</si>
  <si>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</si>
  <si>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</si>
  <si>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</si>
  <si>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</si>
  <si>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</si>
  <si>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</si>
  <si>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</si>
  <si>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</si>
  <si>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</si>
  <si>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</si>
  <si>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</si>
  <si>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</si>
  <si>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</si>
  <si>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</si>
  <si>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</si>
  <si>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</si>
  <si>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</si>
  <si>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</si>
  <si>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</si>
  <si>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</si>
  <si>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</si>
  <si>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</si>
  <si>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</si>
  <si>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</si>
  <si>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</si>
  <si>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</si>
  <si>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</si>
  <si>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</si>
  <si>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</si>
  <si>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</si>
  <si>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</si>
  <si>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</si>
  <si>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</si>
  <si>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</si>
  <si>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</si>
  <si>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</si>
  <si>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</si>
  <si>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</si>
  <si>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</si>
  <si>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</si>
  <si>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</si>
  <si>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</si>
  <si>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</si>
  <si>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</si>
  <si>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</si>
  <si>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</si>
  <si>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</si>
  <si>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</si>
  <si>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</si>
  <si>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</si>
  <si>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</si>
  <si>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</si>
  <si>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</si>
  <si>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</si>
  <si>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</si>
  <si>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</si>
  <si>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</si>
  <si>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</si>
  <si>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</si>
  <si>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</si>
  <si>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</si>
  <si>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</si>
  <si>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</si>
  <si>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</si>
  <si>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</si>
  <si>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</si>
  <si>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</si>
  <si>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</si>
  <si>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</si>
  <si>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</si>
  <si>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</si>
  <si>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</si>
  <si>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</si>
  <si>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</si>
  <si>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</si>
  <si>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</si>
  <si>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</si>
  <si>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</si>
  <si>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</si>
  <si>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</si>
  <si>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</si>
  <si>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</si>
  <si>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</si>
  <si>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</si>
  <si>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</si>
  <si>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</si>
  <si>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</si>
  <si>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</si>
  <si>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</si>
  <si>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</si>
  <si>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</si>
  <si>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</si>
  <si>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</si>
  <si>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</si>
  <si>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</si>
  <si>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</si>
  <si>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</si>
  <si>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</si>
  <si>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</si>
  <si>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</si>
  <si>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</si>
  <si>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</si>
  <si>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</si>
  <si>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</si>
  <si>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</si>
  <si>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</si>
  <si>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</si>
  <si>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</si>
  <si>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</si>
  <si>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</si>
  <si>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</si>
  <si>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</si>
  <si>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</si>
  <si>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</si>
  <si>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</si>
  <si>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</si>
  <si>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</si>
  <si>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</si>
  <si>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</si>
  <si>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</si>
  <si>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</si>
  <si>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</si>
  <si>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</si>
  <si>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</si>
  <si>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</si>
  <si>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</si>
  <si>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</si>
  <si>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</si>
  <si>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</si>
  <si>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</si>
  <si>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</si>
  <si>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</si>
  <si>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</si>
  <si>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</si>
  <si>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</si>
  <si>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</si>
  <si>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</si>
  <si>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</si>
  <si>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</si>
  <si>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</si>
  <si>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</si>
  <si>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</si>
  <si>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</si>
  <si>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</si>
  <si>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</si>
  <si>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</si>
  <si>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</si>
  <si>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</si>
  <si>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</si>
  <si>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</si>
  <si>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</si>
  <si>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</si>
  <si>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</si>
  <si>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</si>
  <si>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</si>
  <si>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</si>
  <si>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</si>
  <si>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</si>
  <si>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</si>
  <si>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</si>
  <si>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</si>
  <si>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</si>
  <si>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</si>
  <si>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</si>
  <si>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</si>
  <si>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</si>
  <si>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</si>
  <si>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</si>
  <si>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</si>
  <si>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</si>
  <si>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</si>
  <si>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</si>
  <si>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</si>
  <si>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</si>
  <si>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</si>
  <si>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</si>
  <si>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</si>
  <si>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</si>
  <si>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</si>
  <si>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</si>
  <si>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</si>
  <si>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</si>
  <si>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</si>
  <si>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</si>
  <si>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</si>
  <si>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</si>
  <si>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</si>
  <si>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</si>
  <si>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</si>
  <si>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</si>
  <si>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</si>
  <si>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</si>
  <si>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</si>
  <si>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</si>
  <si>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</si>
  <si>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</si>
  <si>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</si>
  <si>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</si>
  <si>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</si>
  <si>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</si>
  <si>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</si>
  <si>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</si>
  <si>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</si>
  <si>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</si>
  <si>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</si>
  <si>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</si>
  <si>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</si>
  <si>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</si>
  <si>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</si>
  <si>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</si>
  <si>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</si>
  <si>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</si>
  <si>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</si>
  <si>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</si>
  <si>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</si>
  <si>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</si>
  <si>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</si>
  <si>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</si>
  <si>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</si>
  <si>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</si>
  <si>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</si>
  <si>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</si>
  <si>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</si>
  <si>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</si>
  <si>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</si>
  <si>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</si>
  <si>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</si>
  <si>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</si>
  <si>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</si>
  <si>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</si>
  <si>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</si>
  <si>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</si>
  <si>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</si>
  <si>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</si>
  <si>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</si>
  <si>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</si>
  <si>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</si>
  <si>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</si>
  <si>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</si>
  <si>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</si>
  <si>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</si>
  <si>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</si>
  <si>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</si>
  <si>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</si>
  <si>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</si>
  <si>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</si>
  <si>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</si>
  <si>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</si>
  <si>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</si>
  <si>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</si>
  <si>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</si>
  <si>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</si>
  <si>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</si>
  <si>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</si>
  <si>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</si>
  <si>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</si>
  <si>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</si>
  <si>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</si>
  <si>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</si>
  <si>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</si>
  <si>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</si>
  <si>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</si>
  <si>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</si>
  <si>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</si>
  <si>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</si>
  <si>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</si>
  <si>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</si>
  <si>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</si>
  <si>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</si>
  <si>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</si>
  <si>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</si>
  <si>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</si>
  <si>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</si>
  <si>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</si>
  <si>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</si>
  <si>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</si>
  <si>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</si>
  <si>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</si>
  <si>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</si>
  <si>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</si>
  <si>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</si>
  <si>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</si>
  <si>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</si>
  <si>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</si>
  <si>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</si>
  <si>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</si>
  <si>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</si>
  <si>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</si>
  <si>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</si>
  <si>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</si>
  <si>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</si>
  <si>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</si>
  <si>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</si>
  <si>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</si>
  <si>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</si>
  <si>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</si>
  <si>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</si>
  <si>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</si>
  <si>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</si>
  <si>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</si>
  <si>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</si>
  <si>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</si>
  <si>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</si>
  <si>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</si>
  <si>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</si>
  <si>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</si>
  <si>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</si>
  <si>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</si>
  <si>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</si>
  <si>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</si>
  <si>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</si>
  <si>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</si>
  <si>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</si>
  <si>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</si>
  <si>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</si>
  <si>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</si>
  <si>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</si>
  <si>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</si>
  <si>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</si>
  <si>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</si>
  <si>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</si>
  <si>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</si>
  <si>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</si>
  <si>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</si>
  <si>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</si>
  <si>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</si>
  <si>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</si>
  <si>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</si>
  <si>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</si>
  <si>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</si>
  <si>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</si>
  <si>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</si>
  <si>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</si>
  <si>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</si>
  <si>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</si>
  <si>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</si>
  <si>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</si>
  <si>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</si>
  <si>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</si>
  <si>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</si>
  <si>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</si>
  <si>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</si>
  <si>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</si>
  <si>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</si>
  <si>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</si>
  <si>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</si>
  <si>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</si>
  <si>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</si>
  <si>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</si>
  <si>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</si>
  <si>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</si>
  <si>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</si>
  <si>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</si>
  <si>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</si>
  <si>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</si>
  <si>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</si>
  <si>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</si>
  <si>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</si>
  <si>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</si>
  <si>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</si>
  <si>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</si>
  <si>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</si>
  <si>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</si>
  <si>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</si>
  <si>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</si>
  <si>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</si>
  <si>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</si>
  <si>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</si>
  <si>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</si>
  <si>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</si>
  <si>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</si>
  <si>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</si>
  <si>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</si>
  <si>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</si>
  <si>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</si>
  <si>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</si>
  <si>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</si>
  <si>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</si>
  <si>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</si>
  <si>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</si>
  <si>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</si>
  <si>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</si>
  <si>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</si>
  <si>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</si>
  <si>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</si>
  <si>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</si>
  <si>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</si>
  <si>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</si>
  <si>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</si>
  <si>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</si>
  <si>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</si>
  <si>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</si>
  <si>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</si>
  <si>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</si>
  <si>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</si>
  <si>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</si>
  <si>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</si>
  <si>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</si>
  <si>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</si>
  <si>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</si>
  <si>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</si>
  <si>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</si>
  <si>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</si>
  <si>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</si>
  <si>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</si>
  <si>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</si>
  <si>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</si>
  <si>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</si>
  <si>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</si>
  <si>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</si>
  <si>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</si>
  <si>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</si>
  <si>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</si>
  <si>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</si>
  <si>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</si>
  <si>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</si>
  <si>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</si>
  <si>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</si>
  <si>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</si>
  <si>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</si>
  <si>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</si>
  <si>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</si>
  <si>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</si>
  <si>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</si>
  <si>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</si>
  <si>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</si>
  <si>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</si>
  <si>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</si>
  <si>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</si>
  <si>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</si>
  <si>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</si>
  <si>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</si>
  <si>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</si>
  <si>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</si>
  <si>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</si>
  <si>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</si>
  <si>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</si>
  <si>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</si>
  <si>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</si>
  <si>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</si>
  <si>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</si>
  <si>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</si>
  <si>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</si>
  <si>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</si>
  <si>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</si>
  <si>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</si>
  <si>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</si>
  <si>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</si>
  <si>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</si>
  <si>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</si>
  <si>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</si>
  <si>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</si>
  <si>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</si>
  <si>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</si>
  <si>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</si>
  <si>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</si>
  <si>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</si>
  <si>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</si>
  <si>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</si>
  <si>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</si>
  <si>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</si>
  <si>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</si>
  <si>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</si>
  <si>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</si>
  <si>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</si>
  <si>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</si>
  <si>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</si>
  <si>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</si>
  <si>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</si>
  <si>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</si>
  <si>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</si>
  <si>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</si>
  <si>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</si>
  <si>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</si>
  <si>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</si>
  <si>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</si>
  <si>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</si>
  <si>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</si>
  <si>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</si>
  <si>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</si>
  <si>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</si>
  <si>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</si>
  <si>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</si>
  <si>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</si>
  <si>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</si>
  <si>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</si>
  <si>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</si>
  <si>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</si>
  <si>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</si>
  <si>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</si>
  <si>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</si>
  <si>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</si>
  <si>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</si>
  <si>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</si>
  <si>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</si>
  <si>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</si>
  <si>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</si>
  <si>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</si>
  <si>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</si>
  <si>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</si>
  <si>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</si>
  <si>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</si>
  <si>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</si>
  <si>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</si>
  <si>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</si>
  <si>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</si>
  <si>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</si>
  <si>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</si>
  <si>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</si>
  <si>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</si>
  <si>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</si>
  <si>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</si>
  <si>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</si>
  <si>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</si>
  <si>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</si>
  <si>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</si>
  <si>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</si>
  <si>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</si>
  <si>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</si>
  <si>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</si>
  <si>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</si>
  <si>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</si>
  <si>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</si>
  <si>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</si>
  <si>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</si>
  <si>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</si>
  <si>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</si>
  <si>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</si>
  <si>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</si>
  <si>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</si>
  <si>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</si>
  <si>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</si>
  <si>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</si>
  <si>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</si>
  <si>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</si>
  <si>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</si>
  <si>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</si>
  <si>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</si>
  <si>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</si>
  <si>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</si>
  <si>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</si>
  <si>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</si>
  <si>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</si>
  <si>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</si>
  <si>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</si>
  <si>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</si>
  <si>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</si>
  <si>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</si>
  <si>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</si>
  <si>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</si>
  <si>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</si>
  <si>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</si>
  <si>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</si>
  <si>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</si>
  <si>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</si>
  <si>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</si>
  <si>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</si>
  <si>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</si>
  <si>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</si>
  <si>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</si>
  <si>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</si>
  <si>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</si>
  <si>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</si>
  <si>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</si>
  <si>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</si>
  <si>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</si>
  <si>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</si>
  <si>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</si>
  <si>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</si>
  <si>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</si>
  <si>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</si>
  <si>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</si>
  <si>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</si>
  <si>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</si>
  <si>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</si>
  <si>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</si>
  <si>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</si>
  <si>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</si>
  <si>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</si>
  <si>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</si>
  <si>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</si>
  <si>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</si>
  <si>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</si>
  <si>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</si>
  <si>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</si>
  <si>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</si>
  <si>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</si>
  <si>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</si>
  <si>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</si>
  <si>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</si>
  <si>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</si>
  <si>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</si>
  <si>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</si>
  <si>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</si>
  <si>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</si>
  <si>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</si>
  <si>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</si>
  <si>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</si>
  <si>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</si>
  <si>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</si>
  <si>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</si>
  <si>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</si>
  <si>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</si>
  <si>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</si>
  <si>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</si>
  <si>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</si>
  <si>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</si>
  <si>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</si>
  <si>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</si>
  <si>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</si>
  <si>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</si>
  <si>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</si>
  <si>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</si>
  <si>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</si>
  <si>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</si>
  <si>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</si>
  <si>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</si>
  <si>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</si>
  <si>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</si>
  <si>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</si>
  <si>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</si>
  <si>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</si>
  <si>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</si>
  <si>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</si>
  <si>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</si>
  <si>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</si>
  <si>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</si>
  <si>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</si>
  <si>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</si>
  <si>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</si>
  <si>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</si>
  <si>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</si>
  <si>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</si>
  <si>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</si>
  <si>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</si>
  <si>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</si>
  <si>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</si>
  <si>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</si>
  <si>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</si>
  <si>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</si>
  <si>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</si>
  <si>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</si>
  <si>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</si>
  <si>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</si>
  <si>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</si>
  <si>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</si>
  <si>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</si>
  <si>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</si>
  <si>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</si>
  <si>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</si>
  <si>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</si>
  <si>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</si>
  <si>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</si>
  <si>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</si>
  <si>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</si>
  <si>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</si>
  <si>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</si>
  <si>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</si>
  <si>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</si>
  <si>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</si>
  <si>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</si>
  <si>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</si>
  <si>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</si>
  <si>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</si>
  <si>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</si>
  <si>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</si>
  <si>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</si>
  <si>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</si>
  <si>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</si>
  <si>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</si>
  <si>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</si>
  <si>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</si>
  <si>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</si>
  <si>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</si>
  <si>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</si>
  <si>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</si>
  <si>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</si>
  <si>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</si>
  <si>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</si>
  <si>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</si>
  <si>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</si>
  <si>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</si>
  <si>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</si>
  <si>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</si>
  <si>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</si>
  <si>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</si>
  <si>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</si>
  <si>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</si>
  <si>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</si>
  <si>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</si>
  <si>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</si>
  <si>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</si>
  <si>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</si>
  <si>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</si>
  <si>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</si>
  <si>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</si>
  <si>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</si>
  <si>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</si>
  <si>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</si>
  <si>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</si>
  <si>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</si>
  <si>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</si>
  <si>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</si>
  <si>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</si>
  <si>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</si>
  <si>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</si>
  <si>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</si>
  <si>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</si>
  <si>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</si>
  <si>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</si>
  <si>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</si>
  <si>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</si>
  <si>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</si>
  <si>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</si>
  <si>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</si>
  <si>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</si>
  <si>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</si>
  <si>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</si>
  <si>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</si>
  <si>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</si>
  <si>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</si>
  <si>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</si>
  <si>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</si>
  <si>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</si>
  <si>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</si>
  <si>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</si>
  <si>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</si>
  <si>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</si>
  <si>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</si>
  <si>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</si>
  <si>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</si>
  <si>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</si>
  <si>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</si>
  <si>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</si>
  <si>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</si>
  <si>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</si>
  <si>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</si>
  <si>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</si>
  <si>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</si>
  <si>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</si>
  <si>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</si>
  <si>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</si>
  <si>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</si>
  <si>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</si>
  <si>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</si>
  <si>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</si>
  <si>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</si>
  <si>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</si>
  <si>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</si>
  <si>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</si>
  <si>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</si>
  <si>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</si>
  <si>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</si>
  <si>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</si>
  <si>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</si>
  <si>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</si>
  <si>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</si>
  <si>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</si>
  <si>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</si>
  <si>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</si>
  <si>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</si>
  <si>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</si>
  <si>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</si>
  <si>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</si>
  <si>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</si>
  <si>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</si>
  <si>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</si>
  <si>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</si>
  <si>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</si>
  <si>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</si>
  <si>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</si>
  <si>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</si>
  <si>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</si>
  <si>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</si>
  <si>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</si>
  <si>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</si>
  <si>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</si>
  <si>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</si>
  <si>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</si>
  <si>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</si>
  <si>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</si>
  <si>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</si>
  <si>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</si>
  <si>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</si>
  <si>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</si>
  <si>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</si>
  <si>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</si>
  <si>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</si>
  <si>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</si>
  <si>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</si>
  <si>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</si>
  <si>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</si>
  <si>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</si>
  <si>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</si>
  <si>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</si>
  <si>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</si>
  <si>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</si>
  <si>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</si>
  <si>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</si>
  <si>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</si>
  <si>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</si>
  <si>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</si>
  <si>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</si>
  <si>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</si>
  <si>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</si>
  <si>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</si>
  <si>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</si>
  <si>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</si>
  <si>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</si>
  <si>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</si>
  <si>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</si>
  <si>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</si>
  <si>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</si>
  <si>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</si>
  <si>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</si>
  <si>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</si>
  <si>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</si>
  <si>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</si>
  <si>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</si>
  <si>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</si>
  <si>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</si>
  <si>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</si>
  <si>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</si>
  <si>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</si>
  <si>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</si>
  <si>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</si>
  <si>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</si>
  <si>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</si>
  <si>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</si>
  <si>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</si>
  <si>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</si>
  <si>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</si>
  <si>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</si>
  <si>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</si>
  <si>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</si>
  <si>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</si>
  <si>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</si>
  <si>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</si>
  <si>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</si>
  <si>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</si>
  <si>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</si>
  <si>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</si>
  <si>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</si>
  <si>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</si>
  <si>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</si>
  <si>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</si>
  <si>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</si>
  <si>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</si>
  <si>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</si>
  <si>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</si>
  <si>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</si>
  <si>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</si>
  <si>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</si>
  <si>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</si>
  <si>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</si>
  <si>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</si>
  <si>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</si>
  <si>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</si>
  <si>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</si>
  <si>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</si>
  <si>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</si>
  <si>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</si>
  <si>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</si>
  <si>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</si>
  <si>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</si>
  <si>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</si>
  <si>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</si>
  <si>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</si>
  <si>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</si>
  <si>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</si>
  <si>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</si>
  <si>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</si>
  <si>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</si>
  <si>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</si>
  <si>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</si>
  <si>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</si>
  <si>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</si>
  <si>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</si>
  <si>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</si>
  <si>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</si>
  <si>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</si>
  <si>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</si>
  <si>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</si>
  <si>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</si>
  <si>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</si>
  <si>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</si>
  <si>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</si>
  <si>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</si>
  <si>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</si>
  <si>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</si>
  <si>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</si>
  <si>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</si>
  <si>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</si>
  <si>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</si>
  <si>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</si>
  <si>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</si>
  <si>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</si>
  <si>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</si>
  <si>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</si>
  <si>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</si>
  <si>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</si>
  <si>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</si>
  <si>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</si>
  <si>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</si>
  <si>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</si>
  <si>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</si>
  <si>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</si>
  <si>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</si>
  <si>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</si>
  <si>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</si>
  <si>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</si>
  <si>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</si>
  <si>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</si>
  <si>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</si>
  <si>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</si>
  <si>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</si>
  <si>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</si>
  <si>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</si>
  <si>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</si>
  <si>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</si>
  <si>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</si>
  <si>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</si>
  <si>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</si>
  <si>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</si>
  <si>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</si>
  <si>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</si>
  <si>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</si>
  <si>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</si>
  <si>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</si>
  <si>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</si>
  <si>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</si>
  <si>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</si>
  <si>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</si>
  <si>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</si>
  <si>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</si>
  <si>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</si>
  <si>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</si>
  <si>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</si>
  <si>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</si>
  <si>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</si>
  <si>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</si>
  <si>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</si>
  <si>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</si>
  <si>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</si>
  <si>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</si>
  <si>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</si>
  <si>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</si>
  <si>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</si>
  <si>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</si>
  <si>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</si>
  <si>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</si>
  <si>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</si>
  <si>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</si>
  <si>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</si>
  <si>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</si>
  <si>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</si>
  <si>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</si>
  <si>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</si>
  <si>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</si>
  <si>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</si>
  <si>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</si>
  <si>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</si>
  <si>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</si>
  <si>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</si>
  <si>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</si>
  <si>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</si>
  <si>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</si>
  <si>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</si>
  <si>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</si>
  <si>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</si>
  <si>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</si>
  <si>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</si>
  <si>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</si>
  <si>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</si>
  <si>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</si>
  <si>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</si>
  <si>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</si>
  <si>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</si>
  <si>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</si>
  <si>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</si>
  <si>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</si>
  <si>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</si>
  <si>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</si>
  <si>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</si>
  <si>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</si>
  <si>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</si>
  <si>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</si>
  <si>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</si>
  <si>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</si>
  <si>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</si>
  <si>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</si>
  <si>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</si>
  <si>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</si>
  <si>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</si>
  <si>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</si>
  <si>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</si>
  <si>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</si>
  <si>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</si>
  <si>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</si>
  <si>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</si>
  <si>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</si>
  <si>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</si>
  <si>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</si>
  <si>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</si>
  <si>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</si>
  <si>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</si>
  <si>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</si>
  <si>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</si>
  <si>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</si>
  <si>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</si>
  <si>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</si>
  <si>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</si>
  <si>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</si>
  <si>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</si>
  <si>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</si>
  <si>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</si>
  <si>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</si>
  <si>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</si>
  <si>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</si>
  <si>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</si>
  <si>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</si>
  <si>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</si>
  <si>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</si>
  <si>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</si>
  <si>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</si>
  <si>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</si>
  <si>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</si>
  <si>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</si>
  <si>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</si>
  <si>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</si>
  <si>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</si>
  <si>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</si>
  <si>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</si>
  <si>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</si>
  <si>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</si>
  <si>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</si>
  <si>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</si>
  <si>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</si>
  <si>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</si>
  <si>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</si>
  <si>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</si>
  <si>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</si>
  <si>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</si>
  <si>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</si>
  <si>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</si>
  <si>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</si>
  <si>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</si>
  <si>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</si>
  <si>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</si>
  <si>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</si>
  <si>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</si>
  <si>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</si>
  <si>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</si>
  <si>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</si>
  <si>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</si>
  <si>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</si>
  <si>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</si>
  <si>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</si>
  <si>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</si>
  <si>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</si>
  <si>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</si>
  <si>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</si>
  <si>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</si>
  <si>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</si>
  <si>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</si>
  <si>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</si>
  <si>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</si>
  <si>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</si>
  <si>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</si>
  <si>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</si>
  <si>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</si>
  <si>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</si>
  <si>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</si>
  <si>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</si>
  <si>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</si>
  <si>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</si>
  <si>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</si>
  <si>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</si>
  <si>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</si>
  <si>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</si>
  <si>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</si>
  <si>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</si>
  <si>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</si>
  <si>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</si>
  <si>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</si>
  <si>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</si>
  <si>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</si>
  <si>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</si>
  <si>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</si>
  <si>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</si>
  <si>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</si>
  <si>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</si>
  <si>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</si>
  <si>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</si>
  <si>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</si>
  <si>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</si>
  <si>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</si>
  <si>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</si>
  <si>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</si>
  <si>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</si>
  <si>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</si>
  <si>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</si>
  <si>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</si>
  <si>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</si>
  <si>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</si>
  <si>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</si>
  <si>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</si>
  <si>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</si>
  <si>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</si>
  <si>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</si>
  <si>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</si>
  <si>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</si>
  <si>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</si>
  <si>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</si>
  <si>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</si>
  <si>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</si>
  <si>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</si>
  <si>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</si>
  <si>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</si>
  <si>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</si>
  <si>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</si>
  <si>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</si>
  <si>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</si>
  <si>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</si>
  <si>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</si>
  <si>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</si>
  <si>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</si>
  <si>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</si>
  <si>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</si>
  <si>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</si>
  <si>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</si>
  <si>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</si>
  <si>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</si>
  <si>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</si>
  <si>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</si>
  <si>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</si>
  <si>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</si>
  <si>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</si>
  <si>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</si>
  <si>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</si>
  <si>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</si>
  <si>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</si>
  <si>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</si>
  <si>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</si>
  <si>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</si>
  <si>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</si>
  <si>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</si>
  <si>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</si>
  <si>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</si>
  <si>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</si>
  <si>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</si>
  <si>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</si>
  <si>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</si>
  <si>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</si>
  <si>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</si>
  <si>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</si>
  <si>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</si>
  <si>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</si>
  <si>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</si>
  <si>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</si>
  <si>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</si>
  <si>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</si>
  <si>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</si>
  <si>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</si>
  <si>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</si>
  <si>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</si>
  <si>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</si>
  <si>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</si>
  <si>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</si>
  <si>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</si>
  <si>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</si>
  <si>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</si>
  <si>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</si>
  <si>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</si>
  <si>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</si>
  <si>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</si>
  <si>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</si>
  <si>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</si>
  <si>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</si>
  <si>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</si>
  <si>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</si>
  <si>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</si>
  <si>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</si>
  <si>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</si>
  <si>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</si>
  <si>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</si>
  <si>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</si>
  <si>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</si>
  <si>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</si>
  <si>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</si>
  <si>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</si>
  <si>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</si>
  <si>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</si>
  <si>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</si>
  <si>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</si>
  <si>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</si>
  <si>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</si>
  <si>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</si>
  <si>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</si>
  <si>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</si>
  <si>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</si>
  <si>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</si>
  <si>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</si>
  <si>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</si>
  <si>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</si>
  <si>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</si>
  <si>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</si>
  <si>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</si>
  <si>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</si>
  <si>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</si>
  <si>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</si>
  <si>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</si>
  <si>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</si>
  <si>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</si>
  <si>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</si>
  <si>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</si>
  <si>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</si>
  <si>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</si>
  <si>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</si>
  <si>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</si>
  <si>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</si>
  <si>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</si>
  <si>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</si>
  <si>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</si>
  <si>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</si>
  <si>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</si>
  <si>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</si>
  <si>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</si>
  <si>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</si>
  <si>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</si>
  <si>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</si>
  <si>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</si>
  <si>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</si>
  <si>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</si>
  <si>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</si>
  <si>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</si>
  <si>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</si>
  <si>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</si>
  <si>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</si>
  <si>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</si>
  <si>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</si>
  <si>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</si>
  <si>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</si>
  <si>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</si>
  <si>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</si>
  <si>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</si>
  <si>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</si>
  <si>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</si>
  <si>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</si>
  <si>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</si>
  <si>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</si>
  <si>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</si>
  <si>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</si>
  <si>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</si>
  <si>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</si>
  <si>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</si>
  <si>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</si>
  <si>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</si>
  <si>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</si>
  <si>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</si>
  <si>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</si>
  <si>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</si>
  <si>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</si>
  <si>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</si>
  <si>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</si>
  <si>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</si>
  <si>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</si>
  <si>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</si>
  <si>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</si>
  <si>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</si>
  <si>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</si>
  <si>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</si>
  <si>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</si>
  <si>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</si>
  <si>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</si>
  <si>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</si>
  <si>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</si>
  <si>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</si>
  <si>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</si>
  <si>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</si>
  <si>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</si>
  <si>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</si>
  <si>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</si>
  <si>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</si>
  <si>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</si>
  <si>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</si>
  <si>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</si>
  <si>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</si>
  <si>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</si>
  <si>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</si>
  <si>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</si>
  <si>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</si>
  <si>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</si>
  <si>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</si>
  <si>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</si>
  <si>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</si>
  <si>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</si>
  <si>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</si>
  <si>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</si>
  <si>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</si>
  <si>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</si>
  <si>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</si>
  <si>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</si>
  <si>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</si>
  <si>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</si>
  <si>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</si>
  <si>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</si>
  <si>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</si>
  <si>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</si>
  <si>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</si>
  <si>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</si>
  <si>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</si>
  <si>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</si>
  <si>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</si>
  <si>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</si>
  <si>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</si>
  <si>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</si>
  <si>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</si>
  <si>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</si>
  <si>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</si>
  <si>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</si>
  <si>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</si>
  <si>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</si>
  <si>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</si>
  <si>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</si>
  <si>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</si>
  <si>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</si>
  <si>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</si>
  <si>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</si>
  <si>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</si>
  <si>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</si>
  <si>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</si>
  <si>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</si>
  <si>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</si>
  <si>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</si>
  <si>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</si>
  <si>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</si>
  <si>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</si>
  <si>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</si>
  <si>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</si>
  <si>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</si>
  <si>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</si>
  <si>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</si>
  <si>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</si>
  <si>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</si>
  <si>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</si>
  <si>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</si>
  <si>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</si>
  <si>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</si>
  <si>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</si>
  <si>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</si>
  <si>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</si>
  <si>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</si>
  <si>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</si>
  <si>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</si>
  <si>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</si>
  <si>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</si>
  <si>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</si>
  <si>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</si>
  <si>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</si>
  <si>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</si>
  <si>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</si>
  <si>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</si>
  <si>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</si>
  <si>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</si>
  <si>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</si>
  <si>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</si>
  <si>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</si>
  <si>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</si>
  <si>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</si>
  <si>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</si>
  <si>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</si>
  <si>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</si>
  <si>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</si>
  <si>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</si>
  <si>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</si>
  <si>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</si>
  <si>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</si>
  <si>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</si>
  <si>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</si>
  <si>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</si>
  <si>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</si>
  <si>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</si>
  <si>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</si>
  <si>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</si>
  <si>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</si>
  <si>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</si>
  <si>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</si>
  <si>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</si>
  <si>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</si>
  <si>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</si>
  <si>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</si>
  <si>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</si>
  <si>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</si>
  <si>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</si>
  <si>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</si>
  <si>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</si>
  <si>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</si>
  <si>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</si>
  <si>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</si>
  <si>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</si>
  <si>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</si>
  <si>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</si>
  <si>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</si>
  <si>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</si>
  <si>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</si>
  <si>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</si>
  <si>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</si>
  <si>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</si>
  <si>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</si>
  <si>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</si>
  <si>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</si>
  <si>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</si>
  <si>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</si>
  <si>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</si>
  <si>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</si>
  <si>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</si>
  <si>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</si>
  <si>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</si>
  <si>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</si>
  <si>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</si>
  <si>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</si>
  <si>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</si>
  <si>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</si>
  <si>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</si>
  <si>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</si>
  <si>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</si>
  <si>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</si>
  <si>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</si>
  <si>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</si>
  <si>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</si>
  <si>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</si>
  <si>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</si>
  <si>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</si>
  <si>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</si>
  <si>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</si>
  <si>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</si>
  <si>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</si>
  <si>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</si>
  <si>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</si>
  <si>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</si>
  <si>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</si>
  <si>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</si>
  <si>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</si>
  <si>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</si>
  <si>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</si>
  <si>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</si>
  <si>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</si>
  <si>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</si>
  <si>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</si>
  <si>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</si>
  <si>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</si>
  <si>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</si>
  <si>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</si>
  <si>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</si>
  <si>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</si>
  <si>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</si>
  <si>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</si>
  <si>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</si>
  <si>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</si>
  <si>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</si>
  <si>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</si>
  <si>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</si>
  <si>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</si>
  <si>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</si>
  <si>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</si>
  <si>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</si>
  <si>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</si>
  <si>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</si>
  <si>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</si>
  <si>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</si>
  <si>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</si>
  <si>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</si>
  <si>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</si>
  <si>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</si>
  <si>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</si>
  <si>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</si>
  <si>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</si>
  <si>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</si>
  <si>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</si>
  <si>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</si>
  <si>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</si>
  <si>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</si>
  <si>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</si>
  <si>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</si>
  <si>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</si>
  <si>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</si>
  <si>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</si>
  <si>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</si>
  <si>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</si>
  <si>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</si>
  <si>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</si>
  <si>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</si>
  <si>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</si>
  <si>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</si>
  <si>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</si>
  <si>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</si>
  <si>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</si>
  <si>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</si>
  <si>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</si>
  <si>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</si>
  <si>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</si>
  <si>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</si>
  <si>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</si>
  <si>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</si>
  <si>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</si>
  <si>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</si>
  <si>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</si>
  <si>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</si>
  <si>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</si>
  <si>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</si>
  <si>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</si>
  <si>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</si>
  <si>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</si>
  <si>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</si>
  <si>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</si>
  <si>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</si>
  <si>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</si>
  <si>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</si>
  <si>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</si>
  <si>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</si>
  <si>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</si>
  <si>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</si>
  <si>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</si>
  <si>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</si>
  <si>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</si>
  <si>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</si>
  <si>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</si>
  <si>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</si>
  <si>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</si>
  <si>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</si>
  <si>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</si>
  <si>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</si>
  <si>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</si>
  <si>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</si>
  <si>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</si>
  <si>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</si>
  <si>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</si>
  <si>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</si>
  <si>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</si>
  <si>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</si>
  <si>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</si>
  <si>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</si>
  <si>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</si>
  <si>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</si>
  <si>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</si>
  <si>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</si>
  <si>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</si>
  <si>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</si>
  <si>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</si>
  <si>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</si>
  <si>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</si>
  <si>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</si>
  <si>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</si>
  <si>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</si>
  <si>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</si>
  <si>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</si>
  <si>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</si>
  <si>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</si>
  <si>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</si>
  <si>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</si>
  <si>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</si>
  <si>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</si>
  <si>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</si>
  <si>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</si>
  <si>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</si>
  <si>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</si>
  <si>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</si>
  <si>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</si>
  <si>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</si>
  <si>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</si>
  <si>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</si>
  <si>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</si>
  <si>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</si>
  <si>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</si>
  <si>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</si>
  <si>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</si>
  <si>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</si>
  <si>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</si>
  <si>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</si>
  <si>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</si>
  <si>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</si>
  <si>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</si>
  <si>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</si>
  <si>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</si>
  <si>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</si>
  <si>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</si>
  <si>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</si>
  <si>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</si>
  <si>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</si>
  <si>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</si>
  <si>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</si>
  <si>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</si>
  <si>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</si>
  <si>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</si>
  <si>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</si>
  <si>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</si>
  <si>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</si>
  <si>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</si>
  <si>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</si>
  <si>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</si>
  <si>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</si>
  <si>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</si>
  <si>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</si>
  <si>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</si>
  <si>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</si>
  <si>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</si>
  <si>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</si>
  <si>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</si>
  <si>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</si>
  <si>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</si>
  <si>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</si>
  <si>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</si>
  <si>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</si>
  <si>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</si>
  <si>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</si>
  <si>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</si>
  <si>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</si>
  <si>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</si>
  <si>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</si>
  <si>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</si>
  <si>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</si>
  <si>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</si>
  <si>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</si>
  <si>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</si>
  <si>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</si>
  <si>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</si>
  <si>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</si>
  <si>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</si>
  <si>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</si>
  <si>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</si>
  <si>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</si>
  <si>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</si>
  <si>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</si>
  <si>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</si>
  <si>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</si>
  <si>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</si>
  <si>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</si>
  <si>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</si>
  <si>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</si>
  <si>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</si>
  <si>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</si>
  <si>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</si>
  <si>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</si>
  <si>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</si>
  <si>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</si>
  <si>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</si>
  <si>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</si>
  <si>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</si>
  <si>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</si>
  <si>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</si>
  <si>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</si>
  <si>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</si>
  <si>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</si>
  <si>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</si>
  <si>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</si>
  <si>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</si>
  <si>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</si>
  <si>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</si>
  <si>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</si>
  <si>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</si>
  <si>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</si>
  <si>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</si>
  <si>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</si>
  <si>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</si>
  <si>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</si>
  <si>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</si>
  <si>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</si>
  <si>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</si>
  <si>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</si>
  <si>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</si>
  <si>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</si>
  <si>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</si>
  <si>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</si>
  <si>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</si>
  <si>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</si>
  <si>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</si>
  <si>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</si>
  <si>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</si>
  <si>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</si>
  <si>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</si>
  <si>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</si>
  <si>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</si>
  <si>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</si>
  <si>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</si>
  <si>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</si>
  <si>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</si>
  <si>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</si>
  <si>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</si>
  <si>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</si>
  <si>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</si>
  <si>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</si>
  <si>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</si>
  <si>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</si>
  <si>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</si>
  <si>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</si>
  <si>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</si>
  <si>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</si>
  <si>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</si>
  <si>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</si>
  <si>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</si>
  <si>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</si>
  <si>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</si>
  <si>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</si>
  <si>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</si>
  <si>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</si>
  <si>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</si>
  <si>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</si>
  <si>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</si>
  <si>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</si>
  <si>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</si>
  <si>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</si>
  <si>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</si>
  <si>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</si>
  <si>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</si>
  <si>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</si>
  <si>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</si>
  <si>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</si>
  <si>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</si>
  <si>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</si>
  <si>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</si>
  <si>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</si>
  <si>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</si>
  <si>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</si>
  <si>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</si>
  <si>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</si>
  <si>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</si>
  <si>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</si>
  <si>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</si>
  <si>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</si>
  <si>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</si>
  <si>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</si>
  <si>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</si>
  <si>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</si>
  <si>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</si>
  <si>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</si>
  <si>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</si>
  <si>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</si>
  <si>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</si>
  <si>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</si>
  <si>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</si>
  <si>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</si>
  <si>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</si>
  <si>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</si>
  <si>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</si>
  <si>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</si>
  <si>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</si>
  <si>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</si>
  <si>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</si>
  <si>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</si>
  <si>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</si>
  <si>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</si>
  <si>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</si>
  <si>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</si>
  <si>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</si>
  <si>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</si>
  <si>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</si>
  <si>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</si>
  <si>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</si>
  <si>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</si>
  <si>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</si>
  <si>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</si>
  <si>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</si>
  <si>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</si>
  <si>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</si>
  <si>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</si>
  <si>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</si>
  <si>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</si>
  <si>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</si>
  <si>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</si>
  <si>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</si>
  <si>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</si>
  <si>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</si>
  <si>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</si>
  <si>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</si>
  <si>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</si>
  <si>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</si>
  <si>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</si>
  <si>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</si>
  <si>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</si>
  <si>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</si>
  <si>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</si>
  <si>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</si>
  <si>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</si>
  <si>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</si>
  <si>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</si>
  <si>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</si>
  <si>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</si>
  <si>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</si>
  <si>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</si>
  <si>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</si>
  <si>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</si>
  <si>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</si>
  <si>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</si>
  <si>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</si>
  <si>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</si>
  <si>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</si>
  <si>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</si>
  <si>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</si>
  <si>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</si>
  <si>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</si>
  <si>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</si>
  <si>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</si>
  <si>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</si>
  <si>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</si>
  <si>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</si>
  <si>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</si>
  <si>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</si>
  <si>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</si>
  <si>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</si>
  <si>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</si>
  <si>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</si>
  <si>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</si>
  <si>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</si>
  <si>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</si>
  <si>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</si>
  <si>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</si>
  <si>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</si>
  <si>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</si>
  <si>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</si>
  <si>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</si>
  <si>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</si>
  <si>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</si>
  <si>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</si>
  <si>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</si>
  <si>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</si>
  <si>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</si>
  <si>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</si>
  <si>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</si>
  <si>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</si>
  <si>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</si>
  <si>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</si>
  <si>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</si>
  <si>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</si>
  <si>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</si>
  <si>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</si>
  <si>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</si>
  <si>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</si>
  <si>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</si>
  <si>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</si>
  <si>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</si>
  <si>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</si>
  <si>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</si>
  <si>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</si>
  <si>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</si>
  <si>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</si>
  <si>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</si>
  <si>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</si>
  <si>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</si>
  <si>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</si>
  <si>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</si>
  <si>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</si>
  <si>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</si>
  <si>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</si>
  <si>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</si>
  <si>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</si>
  <si>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</si>
  <si>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</si>
  <si>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</si>
  <si>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</si>
  <si>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</si>
  <si>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</si>
  <si>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</si>
  <si>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</si>
  <si>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</si>
  <si>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</si>
  <si>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</si>
  <si>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</si>
  <si>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</si>
  <si>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</si>
  <si>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</si>
  <si>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</si>
  <si>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</si>
  <si>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</si>
  <si>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</si>
  <si>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</si>
  <si>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</si>
  <si>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</si>
  <si>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</si>
  <si>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</si>
  <si>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</si>
  <si>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</si>
  <si>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</si>
  <si>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</si>
  <si>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</si>
  <si>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</si>
  <si>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</si>
  <si>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</si>
  <si>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</si>
  <si>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</si>
  <si>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</si>
  <si>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</si>
  <si>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</si>
  <si>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</si>
  <si>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</si>
  <si>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</si>
  <si>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</si>
  <si>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</si>
  <si>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</si>
  <si>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</si>
  <si>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</si>
  <si>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</si>
  <si>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</si>
  <si>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</si>
  <si>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</si>
  <si>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</si>
  <si>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</si>
  <si>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</si>
  <si>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</si>
  <si>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</si>
  <si>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</si>
  <si>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</si>
  <si>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</si>
  <si>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</si>
  <si>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</si>
  <si>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</si>
  <si>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</si>
  <si>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</si>
  <si>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</si>
  <si>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</si>
  <si>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</si>
  <si>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</si>
  <si>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</si>
  <si>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</si>
  <si>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</si>
  <si>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</si>
  <si>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</si>
  <si>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</si>
  <si>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</si>
  <si>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</si>
  <si>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</si>
  <si>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</si>
  <si>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</si>
  <si>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</si>
  <si>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</si>
  <si>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</si>
  <si>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</si>
  <si>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</si>
  <si>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</si>
  <si>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</si>
  <si>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</si>
  <si>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</si>
  <si>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</si>
  <si>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</si>
  <si>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</si>
  <si>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</si>
  <si>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</si>
  <si>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</si>
  <si>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</si>
  <si>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</si>
  <si>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</si>
  <si>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</si>
  <si>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</si>
  <si>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</si>
  <si>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</si>
  <si>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</si>
  <si>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</si>
  <si>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</si>
  <si>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</si>
  <si>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</si>
  <si>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</si>
  <si>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</si>
  <si>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</si>
  <si>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</si>
  <si>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</si>
  <si>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</si>
  <si>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</si>
  <si>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</si>
  <si>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</si>
  <si>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</si>
  <si>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</si>
  <si>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</si>
  <si>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</si>
  <si>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</si>
  <si>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</si>
  <si>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</si>
  <si>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</si>
  <si>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</si>
  <si>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</si>
  <si>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</si>
  <si>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</si>
  <si>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</si>
  <si>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</si>
  <si>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</si>
  <si>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</si>
  <si>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</si>
  <si>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</si>
  <si>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</si>
  <si>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</si>
  <si>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</si>
  <si>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</si>
  <si>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</si>
  <si>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</si>
  <si>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</si>
  <si>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</si>
  <si>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</si>
  <si>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</si>
  <si>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</si>
  <si>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</si>
  <si>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</si>
  <si>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</si>
  <si>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</si>
  <si>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</si>
  <si>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</si>
  <si>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</si>
  <si>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</si>
  <si>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</si>
  <si>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</si>
  <si>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</si>
  <si>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</si>
  <si>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</si>
  <si>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</si>
  <si>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</si>
  <si>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</si>
  <si>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</si>
  <si>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</si>
  <si>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</si>
  <si>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</si>
  <si>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</si>
  <si>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</si>
  <si>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</si>
  <si>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</si>
  <si>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</si>
  <si>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</si>
  <si>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</si>
  <si>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</si>
  <si>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</si>
  <si>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</si>
  <si>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</si>
  <si>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</si>
  <si>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</si>
  <si>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</si>
  <si>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</si>
  <si>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</si>
  <si>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</si>
  <si>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</si>
  <si>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</si>
  <si>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</si>
  <si>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</si>
  <si>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</si>
  <si>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</si>
  <si>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</si>
  <si>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</si>
  <si>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</si>
  <si>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</si>
  <si>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</si>
  <si>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</si>
  <si>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</si>
  <si>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</si>
  <si>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</si>
  <si>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</si>
  <si>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</si>
  <si>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</si>
  <si>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</si>
  <si>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</si>
  <si>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</si>
  <si>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</si>
  <si>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</si>
  <si>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</si>
  <si>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</si>
  <si>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</si>
  <si>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</si>
  <si>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</si>
  <si>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</si>
  <si>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</si>
  <si>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</si>
  <si>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</si>
  <si>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</si>
  <si>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</si>
  <si>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</si>
  <si>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</si>
  <si>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</si>
  <si>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</si>
  <si>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</si>
  <si>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</si>
  <si>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</si>
  <si>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</si>
  <si>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</si>
  <si>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</si>
  <si>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</si>
  <si>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</si>
  <si>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</si>
  <si>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</si>
  <si>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</si>
  <si>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</si>
  <si>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</si>
  <si>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</si>
  <si>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</si>
  <si>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</si>
  <si>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</si>
  <si>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</si>
  <si>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</si>
  <si>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</si>
  <si>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</si>
  <si>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</si>
  <si>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</si>
  <si>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</si>
  <si>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</si>
  <si>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</si>
  <si>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</si>
  <si>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</si>
  <si>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</si>
  <si>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</si>
  <si>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</si>
  <si>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</si>
  <si>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</si>
  <si>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</si>
  <si>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</si>
  <si>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</si>
  <si>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</si>
  <si>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</si>
  <si>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</si>
  <si>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</si>
  <si>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</si>
  <si>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</si>
  <si>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</si>
  <si>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</si>
  <si>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</si>
  <si>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</si>
  <si>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</si>
  <si>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</si>
  <si>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</si>
  <si>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</si>
  <si>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</si>
  <si>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</si>
  <si>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</si>
  <si>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</si>
  <si>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</si>
  <si>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</si>
  <si>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</si>
  <si>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</si>
  <si>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</si>
  <si>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</si>
  <si>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</si>
  <si>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</si>
  <si>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</si>
  <si>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</si>
  <si>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</si>
  <si>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</si>
  <si>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</si>
  <si>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</si>
  <si>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</si>
  <si>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</si>
  <si>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</si>
  <si>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</si>
  <si>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</si>
  <si>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</si>
  <si>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</si>
  <si>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</si>
  <si>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</si>
  <si>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</si>
  <si>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</si>
  <si>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</si>
  <si>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</si>
  <si>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</si>
  <si>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</si>
  <si>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</si>
  <si>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</si>
  <si>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</si>
  <si>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</si>
  <si>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</si>
  <si>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</si>
  <si>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</si>
  <si>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</si>
  <si>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</si>
  <si>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</si>
  <si>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</si>
  <si>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</si>
  <si>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</si>
  <si>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</si>
  <si>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</si>
  <si>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</si>
  <si>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</si>
  <si>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</si>
  <si>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</si>
  <si>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</si>
  <si>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</si>
  <si>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</si>
  <si>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</si>
  <si>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</si>
  <si>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</si>
  <si>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</si>
  <si>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</si>
  <si>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</si>
  <si>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</si>
  <si>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</si>
  <si>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</si>
  <si>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</si>
  <si>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</si>
  <si>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</si>
  <si>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</si>
  <si>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</si>
  <si>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</si>
  <si>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</si>
  <si>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</si>
  <si>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</si>
  <si>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</si>
  <si>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</si>
  <si>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</si>
  <si>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</si>
  <si>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</si>
  <si>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</si>
  <si>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</si>
  <si>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</si>
  <si>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</si>
  <si>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</si>
  <si>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</si>
  <si>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</si>
  <si>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</si>
  <si>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</si>
  <si>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</si>
  <si>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</si>
  <si>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</si>
  <si>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</si>
  <si>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</si>
  <si>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</si>
  <si>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</si>
  <si>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</si>
  <si>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</si>
  <si>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</si>
  <si>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</si>
  <si>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</si>
  <si>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</si>
  <si>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</si>
  <si>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</si>
  <si>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</si>
  <si>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</si>
  <si>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</si>
  <si>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</si>
  <si>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</si>
  <si>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</si>
  <si>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</si>
  <si>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</si>
  <si>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</si>
  <si>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</si>
  <si>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</si>
  <si>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</si>
  <si>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</si>
  <si>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</si>
  <si>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</si>
  <si>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</si>
  <si>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</si>
  <si>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</si>
  <si>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</si>
  <si>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</si>
  <si>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</si>
  <si>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</si>
  <si>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</si>
  <si>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</si>
  <si>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</si>
  <si>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</si>
  <si>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</si>
  <si>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</si>
  <si>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</si>
  <si>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</si>
  <si>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</si>
  <si>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</si>
  <si>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</si>
  <si>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</si>
  <si>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</si>
  <si>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</si>
  <si>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</si>
  <si>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</si>
  <si>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</si>
  <si>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</si>
  <si>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</si>
  <si>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</si>
  <si>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</si>
  <si>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</si>
  <si>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</si>
  <si>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</si>
  <si>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</si>
  <si>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</si>
  <si>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</si>
  <si>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</si>
  <si>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</si>
  <si>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</si>
  <si>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</si>
  <si>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</si>
  <si>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</si>
  <si>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</si>
  <si>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</si>
  <si>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</si>
  <si>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</si>
  <si>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</si>
  <si>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</si>
  <si>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</si>
  <si>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</si>
  <si>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</si>
  <si>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</si>
  <si>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</si>
  <si>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</si>
  <si>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</si>
  <si>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</si>
  <si>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</si>
  <si>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</si>
  <si>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</si>
  <si>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</si>
  <si>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</si>
  <si>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</si>
  <si>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</si>
  <si>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</si>
  <si>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</si>
  <si>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</si>
  <si>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</si>
  <si>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</si>
  <si>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</si>
  <si>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</si>
  <si>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</si>
  <si>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</si>
  <si>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</si>
  <si>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</si>
  <si>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</si>
  <si>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</si>
  <si>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</si>
  <si>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</si>
  <si>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</si>
  <si>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</si>
  <si>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</si>
  <si>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</si>
  <si>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</si>
  <si>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</si>
  <si>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</si>
  <si>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</si>
  <si>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</si>
  <si>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</si>
  <si>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</si>
  <si>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</si>
  <si>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</si>
  <si>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</si>
  <si>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</si>
  <si>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</si>
  <si>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</si>
  <si>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</si>
  <si>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</si>
  <si>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</si>
  <si>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</si>
  <si>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</si>
  <si>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</si>
  <si>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</si>
  <si>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</si>
  <si>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</si>
  <si>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</si>
  <si>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</si>
  <si>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</si>
  <si>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</si>
  <si>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</si>
  <si>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</si>
  <si>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</si>
  <si>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</si>
  <si>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</si>
  <si>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</si>
  <si>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</si>
  <si>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</si>
  <si>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</si>
  <si>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</si>
  <si>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</si>
  <si>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</si>
  <si>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</si>
  <si>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</si>
  <si>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</si>
  <si>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</si>
  <si>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</si>
  <si>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</si>
  <si>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</si>
  <si>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</si>
  <si>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</si>
  <si>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</si>
  <si>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</si>
  <si>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</si>
  <si>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</si>
  <si>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</si>
  <si>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</si>
  <si>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</si>
  <si>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</si>
  <si>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</si>
  <si>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</si>
  <si>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</si>
  <si>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</si>
  <si>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</si>
  <si>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</si>
  <si>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</si>
  <si>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</si>
  <si>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</si>
  <si>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</si>
  <si>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</si>
  <si>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</si>
  <si>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</si>
  <si>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</si>
  <si>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</si>
  <si>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</si>
  <si>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</si>
  <si>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</si>
  <si>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</si>
  <si>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</si>
  <si>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</si>
  <si>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</si>
  <si>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</si>
  <si>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</si>
  <si>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</si>
  <si>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</si>
  <si>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</si>
  <si>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</si>
  <si>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</si>
  <si>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</si>
  <si>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</si>
  <si>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</si>
  <si>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</si>
  <si>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</si>
  <si>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</si>
  <si>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</si>
  <si>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</si>
  <si>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</si>
  <si>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</si>
  <si>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</si>
  <si>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</si>
  <si>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</si>
  <si>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</si>
  <si>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</si>
  <si>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</si>
  <si>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</si>
  <si>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</si>
  <si>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</si>
  <si>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</si>
  <si>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</si>
  <si>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</si>
  <si>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</si>
  <si>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</si>
  <si>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</si>
  <si>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</si>
  <si>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</si>
  <si>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</si>
  <si>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</si>
  <si>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</si>
  <si>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</si>
  <si>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</si>
  <si>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</si>
  <si>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</si>
  <si>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</si>
  <si>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</si>
  <si>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</si>
  <si>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</si>
  <si>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</si>
  <si>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</si>
  <si>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</si>
  <si>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</si>
  <si>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</si>
  <si>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</si>
  <si>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</si>
  <si>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</si>
  <si>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</si>
  <si>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</si>
  <si>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</si>
  <si>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</si>
  <si>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</si>
  <si>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</si>
  <si>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</si>
  <si>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</si>
  <si>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</si>
  <si>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</si>
  <si>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</si>
  <si>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</si>
  <si>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</si>
  <si>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</si>
  <si>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</si>
  <si>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</si>
  <si>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</si>
  <si>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</si>
  <si>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</si>
  <si>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</si>
  <si>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</si>
  <si>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</si>
  <si>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</si>
  <si>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</si>
  <si>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</si>
  <si>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</si>
  <si>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</si>
  <si>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</si>
  <si>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</si>
  <si>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</si>
  <si>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</si>
  <si>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</si>
  <si>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</si>
  <si>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</si>
  <si>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</si>
  <si>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</si>
  <si>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</si>
  <si>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</si>
  <si>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</si>
  <si>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</si>
  <si>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</si>
  <si>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</si>
  <si>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</si>
  <si>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</si>
  <si>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</si>
  <si>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</si>
  <si>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</si>
  <si>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</si>
  <si>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</si>
  <si>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</si>
  <si>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</si>
  <si>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</si>
  <si>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</si>
  <si>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</si>
  <si>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</si>
  <si>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</si>
  <si>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</si>
  <si>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</si>
  <si>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</si>
  <si>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</si>
  <si>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</si>
  <si>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</si>
  <si>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</si>
  <si>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</si>
  <si>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</si>
  <si>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</si>
  <si>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</si>
  <si>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</si>
  <si>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</si>
  <si>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</si>
  <si>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</si>
  <si>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</si>
  <si>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</si>
  <si>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</si>
  <si>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</si>
  <si>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</si>
  <si>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</si>
  <si>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</si>
  <si>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</si>
  <si>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</si>
  <si>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</si>
  <si>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</si>
  <si>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</si>
  <si>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</si>
  <si>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</si>
  <si>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</si>
  <si>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</si>
  <si>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</si>
  <si>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</si>
  <si>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</si>
  <si>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</si>
  <si>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</si>
  <si>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</si>
  <si>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</si>
  <si>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</si>
  <si>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</si>
  <si>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</si>
  <si>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</si>
  <si>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</si>
  <si>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</si>
  <si>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</si>
  <si>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</si>
  <si>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</si>
  <si>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</si>
  <si>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</si>
  <si>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</si>
  <si>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</si>
  <si>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</si>
  <si>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</si>
  <si>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</si>
  <si>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</si>
  <si>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</si>
  <si>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</si>
  <si>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</si>
  <si>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</si>
  <si>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</si>
  <si>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</si>
  <si>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</si>
  <si>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</si>
  <si>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</si>
  <si>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</si>
  <si>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</si>
  <si>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</si>
  <si>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</si>
  <si>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</si>
  <si>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</si>
  <si>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</si>
  <si>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</si>
  <si>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</si>
  <si>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</si>
  <si>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</si>
  <si>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</si>
  <si>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</si>
  <si>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</si>
  <si>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</si>
  <si>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</si>
  <si>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</si>
  <si>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</si>
  <si>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</si>
  <si>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</si>
  <si>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</si>
  <si>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</si>
  <si>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</si>
  <si>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</si>
  <si>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</si>
  <si>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</si>
  <si>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</si>
  <si>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</si>
  <si>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</si>
  <si>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</si>
  <si>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</si>
  <si>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</si>
  <si>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</si>
  <si>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</si>
  <si>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</si>
  <si>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</si>
  <si>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</si>
  <si>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</si>
  <si>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</si>
  <si>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</si>
  <si>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</si>
  <si>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</si>
  <si>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</si>
  <si>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</si>
  <si>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</si>
  <si>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</si>
  <si>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</si>
  <si>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</si>
  <si>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</si>
  <si>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</si>
  <si>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</si>
  <si>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</si>
  <si>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</si>
  <si>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</si>
  <si>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</si>
  <si>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</si>
  <si>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</si>
  <si>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</si>
  <si>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</si>
  <si>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</si>
  <si>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</si>
  <si>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</si>
  <si>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</si>
  <si>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</si>
  <si>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</si>
  <si>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</si>
  <si>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</si>
  <si>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</si>
  <si>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</si>
  <si>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</si>
  <si>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</si>
  <si>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</si>
  <si>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</si>
  <si>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</si>
  <si>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</si>
  <si>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</si>
  <si>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</si>
  <si>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</si>
  <si>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</si>
  <si>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</si>
  <si>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</si>
  <si>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</si>
  <si>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</si>
  <si>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</si>
  <si>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</si>
  <si>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</si>
  <si>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</si>
  <si>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</si>
  <si>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</si>
  <si>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</si>
  <si>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</si>
  <si>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</si>
  <si>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</si>
  <si>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</si>
  <si>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</si>
  <si>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</si>
  <si>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</si>
  <si>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</si>
  <si>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</si>
  <si>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</si>
  <si>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</si>
  <si>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</si>
  <si>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</si>
  <si>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</si>
  <si>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</si>
  <si>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</si>
  <si>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</si>
  <si>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</si>
  <si>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</si>
  <si>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</si>
  <si>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</si>
  <si>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</si>
  <si>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</si>
  <si>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</si>
  <si>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</si>
  <si>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</si>
  <si>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</si>
  <si>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</si>
  <si>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</si>
  <si>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</si>
  <si>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</si>
  <si>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</si>
  <si>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</si>
  <si>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</si>
  <si>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</si>
  <si>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</si>
  <si>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</si>
  <si>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</si>
  <si>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</si>
  <si>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</si>
  <si>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</si>
  <si>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</si>
  <si>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</si>
  <si>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</si>
  <si>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</si>
  <si>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</si>
  <si>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</si>
  <si>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</si>
  <si>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</si>
  <si>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</si>
  <si>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</si>
  <si>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</si>
  <si>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</si>
  <si>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</si>
  <si>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</si>
  <si>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</si>
  <si>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</si>
  <si>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</si>
  <si>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</si>
  <si>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</si>
  <si>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</si>
  <si>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</si>
  <si>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</si>
  <si>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</si>
  <si>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</si>
  <si>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</si>
  <si>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</si>
  <si>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</si>
  <si>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</si>
  <si>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</si>
  <si>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</si>
  <si>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</si>
  <si>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</si>
  <si>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</si>
  <si>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</si>
  <si>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</si>
  <si>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</si>
  <si>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</si>
  <si>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</si>
  <si>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</si>
  <si>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</si>
  <si>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</si>
  <si>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</si>
  <si>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</si>
  <si>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</si>
  <si>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</si>
  <si>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</si>
  <si>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</si>
  <si>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</si>
  <si>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</si>
  <si>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</si>
  <si>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</si>
  <si>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</si>
  <si>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</si>
  <si>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</si>
  <si>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</si>
  <si>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</si>
  <si>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</si>
  <si>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</si>
  <si>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</si>
  <si>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</si>
  <si>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</si>
  <si>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</si>
  <si>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</si>
  <si>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</si>
  <si>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</si>
  <si>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</si>
  <si>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</si>
  <si>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</si>
  <si>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</si>
  <si>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</si>
  <si>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</si>
  <si>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</si>
  <si>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</si>
  <si>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</si>
  <si>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</si>
  <si>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</si>
  <si>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</si>
  <si>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</si>
  <si>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</si>
  <si>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</si>
  <si>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</si>
  <si>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</si>
  <si>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</si>
  <si>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</si>
  <si>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</si>
  <si>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</si>
  <si>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</si>
  <si>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</si>
  <si>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</si>
  <si>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</si>
  <si>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</si>
  <si>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</si>
  <si>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</si>
  <si>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</si>
  <si>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</si>
  <si>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</si>
  <si>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</si>
  <si>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</si>
  <si>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</si>
  <si>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</si>
  <si>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</si>
  <si>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</si>
  <si>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</si>
  <si>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</si>
  <si>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</si>
  <si>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</si>
  <si>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</si>
  <si>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</si>
  <si>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</si>
  <si>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</si>
  <si>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</si>
  <si>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</si>
  <si>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</si>
  <si>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</si>
  <si>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</si>
  <si>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</si>
  <si>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</si>
  <si>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</si>
  <si>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</si>
  <si>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</si>
  <si>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</si>
  <si>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</si>
  <si>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</si>
  <si>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</si>
  <si>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</si>
  <si>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</si>
  <si>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</si>
  <si>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</si>
  <si>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</si>
  <si>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</si>
  <si>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</si>
  <si>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</si>
  <si>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</si>
  <si>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</si>
  <si>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</si>
  <si>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</si>
  <si>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</si>
  <si>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</si>
  <si>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</si>
  <si>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</si>
  <si>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</si>
  <si>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</si>
  <si>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</si>
  <si>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</si>
  <si>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</si>
  <si>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</si>
  <si>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</si>
  <si>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</si>
  <si>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</si>
  <si>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</si>
  <si>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</si>
  <si>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</si>
  <si>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</si>
  <si>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</si>
  <si>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</si>
  <si>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</si>
  <si>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</si>
  <si>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</si>
  <si>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</si>
  <si>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</si>
  <si>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</si>
  <si>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</si>
  <si>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</si>
  <si>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</si>
  <si>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</si>
  <si>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</si>
  <si>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</si>
  <si>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</si>
  <si>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</si>
  <si>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</si>
  <si>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</si>
  <si>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</si>
  <si>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</si>
  <si>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</si>
  <si>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</si>
  <si>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</si>
  <si>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</si>
  <si>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</si>
  <si>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</si>
  <si>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</si>
  <si>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</si>
  <si>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</si>
  <si>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</si>
  <si>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</si>
  <si>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</si>
  <si>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</si>
  <si>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</si>
  <si>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</si>
  <si>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</si>
  <si>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</si>
  <si>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</si>
  <si>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</si>
  <si>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</si>
  <si>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</si>
  <si>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</si>
  <si>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</si>
  <si>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</si>
  <si>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</si>
  <si>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</si>
  <si>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</si>
  <si>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</si>
  <si>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</si>
  <si>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</si>
  <si>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</si>
  <si>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</si>
  <si>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</si>
  <si>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</si>
  <si>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</si>
  <si>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</si>
  <si>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</si>
  <si>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</si>
  <si>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</si>
  <si>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</si>
  <si>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</si>
  <si>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</si>
  <si>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</si>
  <si>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</si>
  <si>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</si>
  <si>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</si>
  <si>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</si>
  <si>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</si>
  <si>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</si>
  <si>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</si>
  <si>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</si>
  <si>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</si>
  <si>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</si>
  <si>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</si>
  <si>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</si>
  <si>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</si>
  <si>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</si>
  <si>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</si>
  <si>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</si>
  <si>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</si>
  <si>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</si>
  <si>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</si>
  <si>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</si>
  <si>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</si>
  <si>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</si>
  <si>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</si>
  <si>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</si>
  <si>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</si>
  <si>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</si>
  <si>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</si>
  <si>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</si>
  <si>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</si>
  <si>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</si>
  <si>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</si>
  <si>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</si>
  <si>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</si>
  <si>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</si>
  <si>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</si>
  <si>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</si>
  <si>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</si>
  <si>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</si>
  <si>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</si>
  <si>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</si>
  <si>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</si>
  <si>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</si>
  <si>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</si>
  <si>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</si>
  <si>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</si>
  <si>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</si>
  <si>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</si>
  <si>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</si>
  <si>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</si>
  <si>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</si>
  <si>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</si>
  <si>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</si>
  <si>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</si>
  <si>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</si>
  <si>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</si>
  <si>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</si>
  <si>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</si>
  <si>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</si>
  <si>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</si>
  <si>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</si>
  <si>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</si>
  <si>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</si>
  <si>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</si>
  <si>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</si>
  <si>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</si>
  <si>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</si>
  <si>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</si>
  <si>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</si>
  <si>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</si>
  <si>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</si>
  <si>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</si>
  <si>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</si>
  <si>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</si>
  <si>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</si>
  <si>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</si>
  <si>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</si>
  <si>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</si>
  <si>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</si>
  <si>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</si>
  <si>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</si>
  <si>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</si>
  <si>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</si>
  <si>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</si>
  <si>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</si>
  <si>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</si>
  <si>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</si>
  <si>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</si>
  <si>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</si>
  <si>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</si>
  <si>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</si>
  <si>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</si>
  <si>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</si>
  <si>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</si>
  <si>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</si>
  <si>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</si>
  <si>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</si>
  <si>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</si>
  <si>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</si>
  <si>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</si>
  <si>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</si>
  <si>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</si>
  <si>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</si>
  <si>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</si>
  <si>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</si>
  <si>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</si>
  <si>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</si>
  <si>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</si>
  <si>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</si>
  <si>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</si>
  <si>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</si>
  <si>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</si>
  <si>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</si>
  <si>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</si>
  <si>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</si>
  <si>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</si>
  <si>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</si>
  <si>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</si>
  <si>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</si>
  <si>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</si>
  <si>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</si>
  <si>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</si>
  <si>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</si>
  <si>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</si>
  <si>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</si>
  <si>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</si>
  <si>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</si>
  <si>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</si>
  <si>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</si>
  <si>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</si>
  <si>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</si>
  <si>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</si>
  <si>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</si>
  <si>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</si>
  <si>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</si>
  <si>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</si>
  <si>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</si>
  <si>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</si>
  <si>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</si>
  <si>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</si>
  <si>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</si>
  <si>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</si>
  <si>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</si>
  <si>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</si>
  <si>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</si>
  <si>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</si>
  <si>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</si>
  <si>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</si>
  <si>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</si>
  <si>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</si>
  <si>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</si>
  <si>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</si>
  <si>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</si>
  <si>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</si>
  <si>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</si>
  <si>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</si>
  <si>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</si>
  <si>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</si>
  <si>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</si>
  <si>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</si>
  <si>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</si>
  <si>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</si>
  <si>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</si>
  <si>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</si>
  <si>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</si>
  <si>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</si>
  <si>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</si>
  <si>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</si>
  <si>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</si>
  <si>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</si>
  <si>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</si>
  <si>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</si>
  <si>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</si>
  <si>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</si>
  <si>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</si>
  <si>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</si>
  <si>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</si>
  <si>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</si>
  <si>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</si>
  <si>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</si>
  <si>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</si>
  <si>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</si>
  <si>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</si>
  <si>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</si>
  <si>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</si>
  <si>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</si>
  <si>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</si>
  <si>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</si>
  <si>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</si>
  <si>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</si>
  <si>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</si>
  <si>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</si>
  <si>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</si>
  <si>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</si>
  <si>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</si>
  <si>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</si>
  <si>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</si>
  <si>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</si>
  <si>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</si>
  <si>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</si>
  <si>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</si>
  <si>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</si>
  <si>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</si>
  <si>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</si>
  <si>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</si>
  <si>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</si>
  <si>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</si>
  <si>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</si>
  <si>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</si>
  <si>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</si>
  <si>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</si>
  <si>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</si>
  <si>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</si>
  <si>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</si>
  <si>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</si>
  <si>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</si>
  <si>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</si>
  <si>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</si>
  <si>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</si>
  <si>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</si>
  <si>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</si>
  <si>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</si>
  <si>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</si>
  <si>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</si>
  <si>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</si>
  <si>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</si>
  <si>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</si>
  <si>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</si>
  <si>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</si>
  <si>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</si>
  <si>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</si>
  <si>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</si>
  <si>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</si>
  <si>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</si>
  <si>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</si>
  <si>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</si>
  <si>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</si>
  <si>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</si>
  <si>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</si>
  <si>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</si>
  <si>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</si>
  <si>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</si>
  <si>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</si>
  <si>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</si>
  <si>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</si>
  <si>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</si>
  <si>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</si>
  <si>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</si>
  <si>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</si>
  <si>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</si>
  <si>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</si>
  <si>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</si>
  <si>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</si>
  <si>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</si>
  <si>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</si>
  <si>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</si>
  <si>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</si>
  <si>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</si>
  <si>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</si>
  <si>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</si>
  <si>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</si>
  <si>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</si>
  <si>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</si>
  <si>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</si>
  <si>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</si>
  <si>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</si>
  <si>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</si>
  <si>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</si>
  <si>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</si>
  <si>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</si>
  <si>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</si>
  <si>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</si>
  <si>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</si>
  <si>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</si>
  <si>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</si>
  <si>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</si>
  <si>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</si>
  <si>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</si>
  <si>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</si>
  <si>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</si>
  <si>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</si>
  <si>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</si>
  <si>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</si>
  <si>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</si>
  <si>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</si>
  <si>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</si>
  <si>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</si>
  <si>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</si>
  <si>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</si>
  <si>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</si>
  <si>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</si>
  <si>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</si>
  <si>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</si>
  <si>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</si>
  <si>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</si>
  <si>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</si>
  <si>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</si>
  <si>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</si>
  <si>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</si>
  <si>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</si>
  <si>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</si>
  <si>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</si>
  <si>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</si>
  <si>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</si>
  <si>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</si>
  <si>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</si>
  <si>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</si>
  <si>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</si>
  <si>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</si>
  <si>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</si>
  <si>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</si>
  <si>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</si>
  <si>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</si>
  <si>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</si>
  <si>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</si>
  <si>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</si>
  <si>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</si>
  <si>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</si>
  <si>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</si>
  <si>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</si>
  <si>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</si>
  <si>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</si>
  <si>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</si>
  <si>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</si>
  <si>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</si>
  <si>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</si>
  <si>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</si>
  <si>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</si>
  <si>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</si>
  <si>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</si>
  <si>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</si>
  <si>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</si>
  <si>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</si>
  <si>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</si>
  <si>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</si>
  <si>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</si>
  <si>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</si>
  <si>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</si>
  <si>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</si>
  <si>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</si>
  <si>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</si>
  <si>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</si>
  <si>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</si>
  <si>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</si>
  <si>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</si>
  <si>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</si>
  <si>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</si>
  <si>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</si>
  <si>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</si>
  <si>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</si>
  <si>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</si>
  <si>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</si>
  <si>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</si>
  <si>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</si>
  <si>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</si>
  <si>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</si>
  <si>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</si>
  <si>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</si>
  <si>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</si>
  <si>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</si>
  <si>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</si>
  <si>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</si>
  <si>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</si>
  <si>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</si>
  <si>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</si>
  <si>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</si>
  <si>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</si>
  <si>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</si>
  <si>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</si>
  <si>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</si>
  <si>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</si>
  <si>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</si>
  <si>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</si>
  <si>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</si>
  <si>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</si>
  <si>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</si>
  <si>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</si>
  <si>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</si>
  <si>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</si>
  <si>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</si>
  <si>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</si>
  <si>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</si>
  <si>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</si>
  <si>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</si>
  <si>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</si>
  <si>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</si>
  <si>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</si>
  <si>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</si>
  <si>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</si>
  <si>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</si>
  <si>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</si>
  <si>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</si>
  <si>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</si>
  <si>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</si>
  <si>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</si>
  <si>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</si>
  <si>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</si>
  <si>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</si>
  <si>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</si>
  <si>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</si>
  <si>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</si>
  <si>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</si>
  <si>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</si>
  <si>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</si>
  <si>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</si>
  <si>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</si>
  <si>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</si>
  <si>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</si>
  <si>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</si>
  <si>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</si>
  <si>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</si>
  <si>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</si>
  <si>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</si>
  <si>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</si>
  <si>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</si>
  <si>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</si>
  <si>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</si>
  <si>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</si>
  <si>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</si>
  <si>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</si>
  <si>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</si>
  <si>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</si>
  <si>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</si>
  <si>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</si>
  <si>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</si>
  <si>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</si>
  <si>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</si>
  <si>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</si>
  <si>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</si>
  <si>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</si>
  <si>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</si>
  <si>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</si>
  <si>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</si>
  <si>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</si>
  <si>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</si>
  <si>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</si>
  <si>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</si>
  <si>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</si>
  <si>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</si>
  <si>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</si>
  <si>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</si>
  <si>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</si>
  <si>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</si>
  <si>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</si>
  <si>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</si>
  <si>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</si>
  <si>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</si>
  <si>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</si>
  <si>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</si>
  <si>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</si>
  <si>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</si>
  <si>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</si>
  <si>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</si>
  <si>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</si>
  <si>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</si>
  <si>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</si>
  <si>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</si>
  <si>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</si>
  <si>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</si>
  <si>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</si>
  <si>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</si>
  <si>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</si>
  <si>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</si>
  <si>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</si>
  <si>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</si>
  <si>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</si>
  <si>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</si>
  <si>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</si>
  <si>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</si>
  <si>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</si>
  <si>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</si>
  <si>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</si>
  <si>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</si>
  <si>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</si>
  <si>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</si>
  <si>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</si>
  <si>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</si>
  <si>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</si>
  <si>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</si>
  <si>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</si>
  <si>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</si>
  <si>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</si>
  <si>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</si>
  <si>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</si>
  <si>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</si>
  <si>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</si>
  <si>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</si>
  <si>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</si>
  <si>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</si>
  <si>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</si>
  <si>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</si>
  <si>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</si>
  <si>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</si>
  <si>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</si>
  <si>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</si>
  <si>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</si>
  <si>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</si>
  <si>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</si>
  <si>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</si>
  <si>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</si>
  <si>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</si>
  <si>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</si>
  <si>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</si>
  <si>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</si>
  <si>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</si>
  <si>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</si>
  <si>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</si>
  <si>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</si>
  <si>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</si>
  <si>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</si>
  <si>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</si>
  <si>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</si>
  <si>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</si>
  <si>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</si>
  <si>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</si>
  <si>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</si>
  <si>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</si>
  <si>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</si>
  <si>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</si>
  <si>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</si>
  <si>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</si>
  <si>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</si>
  <si>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</si>
  <si>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</si>
  <si>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</si>
  <si>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</si>
  <si>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</si>
  <si>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</si>
  <si>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</si>
  <si>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</si>
  <si>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</si>
  <si>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</si>
  <si>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</si>
  <si>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</si>
  <si>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</si>
  <si>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</si>
  <si>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</si>
  <si>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</si>
  <si>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</si>
  <si>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</si>
  <si>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</si>
  <si>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</si>
  <si>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</si>
  <si>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</si>
  <si>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</si>
  <si>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</si>
  <si>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</si>
  <si>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</si>
  <si>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</si>
  <si>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</si>
  <si>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</si>
  <si>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</si>
  <si>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</si>
  <si>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</si>
  <si>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</si>
  <si>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</si>
  <si>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</si>
  <si>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</si>
  <si>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</si>
  <si>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</si>
  <si>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</si>
  <si>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</si>
  <si>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</si>
  <si>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</si>
  <si>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</si>
  <si>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</si>
  <si>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</si>
  <si>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</si>
  <si>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</si>
  <si>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</si>
  <si>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</si>
  <si>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</si>
  <si>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</si>
  <si>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</si>
  <si>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</si>
  <si>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</si>
  <si>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</si>
  <si>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</si>
  <si>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</si>
  <si>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</si>
  <si>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</si>
  <si>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</si>
  <si>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</si>
  <si>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</si>
  <si>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</si>
  <si>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</si>
  <si>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</si>
  <si>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</si>
  <si>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</si>
  <si>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</si>
  <si>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</si>
  <si>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</si>
  <si>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</si>
  <si>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</si>
  <si>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</si>
  <si>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</si>
  <si>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</si>
  <si>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</si>
  <si>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</si>
  <si>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</si>
  <si>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</si>
  <si>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</si>
  <si>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</si>
  <si>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</si>
  <si>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</si>
  <si>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</si>
  <si>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</si>
  <si>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</si>
  <si>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</si>
  <si>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</si>
  <si>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</si>
  <si>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</si>
  <si>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</si>
  <si>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</si>
  <si>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</si>
  <si>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</si>
  <si>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</si>
  <si>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</si>
  <si>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</si>
  <si>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</si>
  <si>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</si>
  <si>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</si>
  <si>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</si>
  <si>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</si>
  <si>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</si>
  <si>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</si>
  <si>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</si>
  <si>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</si>
  <si>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</si>
  <si>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</si>
  <si>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</si>
  <si>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</si>
  <si>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</si>
  <si>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</si>
  <si>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</si>
  <si>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</si>
  <si>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</si>
  <si>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</si>
  <si>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</si>
  <si>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</si>
  <si>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</si>
  <si>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</si>
  <si>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</si>
  <si>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</si>
  <si>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</si>
  <si>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</si>
  <si>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</si>
  <si>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</si>
  <si>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</si>
  <si>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</si>
  <si>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</si>
  <si>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</si>
  <si>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</si>
  <si>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</si>
  <si>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</si>
  <si>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</si>
  <si>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</si>
  <si>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</si>
  <si>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</si>
  <si>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</si>
  <si>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</si>
  <si>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</si>
  <si>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</si>
  <si>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</si>
  <si>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</si>
  <si>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</si>
  <si>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</si>
  <si>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</si>
  <si>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</si>
  <si>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</si>
  <si>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</si>
  <si>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</si>
  <si>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</si>
  <si>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</si>
  <si>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</si>
  <si>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</si>
  <si>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</si>
  <si>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</si>
  <si>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</si>
  <si>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</si>
  <si>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</si>
  <si>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</si>
  <si>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</si>
  <si>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</si>
  <si>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</si>
  <si>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</si>
  <si>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</si>
  <si>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</si>
  <si>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</si>
  <si>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</si>
  <si>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</si>
  <si>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</si>
  <si>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</si>
  <si>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</si>
  <si>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</si>
  <si>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</si>
  <si>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</si>
  <si>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</si>
  <si>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</si>
  <si>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</si>
  <si>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</si>
  <si>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</si>
  <si>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</si>
  <si>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</si>
  <si>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</si>
  <si>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</si>
  <si>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</si>
  <si>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</si>
  <si>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</si>
  <si>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</si>
  <si>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</si>
  <si>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</si>
  <si>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</si>
  <si>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</si>
  <si>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</si>
  <si>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</si>
  <si>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</si>
  <si>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</si>
  <si>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</si>
  <si>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</si>
  <si>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</si>
  <si>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</si>
  <si>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</si>
  <si>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</si>
  <si>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</si>
  <si>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</si>
  <si>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</si>
  <si>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</si>
  <si>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</si>
  <si>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</si>
  <si>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</si>
  <si>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</si>
  <si>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</si>
  <si>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</si>
  <si>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</si>
  <si>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</si>
  <si>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</si>
  <si>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</si>
  <si>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</si>
  <si>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</si>
  <si>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</si>
  <si>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</si>
  <si>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</si>
  <si>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</si>
  <si>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</si>
  <si>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</si>
  <si>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</si>
  <si>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</si>
  <si>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</si>
  <si>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</si>
  <si>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</si>
  <si>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</si>
  <si>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</si>
  <si>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</si>
  <si>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</si>
  <si>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</si>
  <si>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</si>
  <si>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</si>
  <si>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</si>
  <si>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</si>
  <si>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</si>
  <si>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</si>
  <si>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</si>
  <si>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</si>
  <si>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</si>
  <si>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</si>
  <si>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</si>
  <si>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</si>
  <si>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</si>
  <si>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</si>
  <si>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</si>
  <si>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</si>
  <si>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</si>
  <si>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</si>
  <si>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</si>
  <si>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</si>
  <si>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</si>
  <si>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</si>
  <si>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</si>
  <si>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</si>
  <si>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</si>
  <si>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</si>
  <si>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</si>
  <si>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</si>
  <si>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</si>
  <si>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</si>
  <si>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</si>
  <si>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</si>
  <si>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</si>
  <si>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</si>
  <si>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</si>
  <si>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</si>
  <si>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</si>
  <si>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</si>
  <si>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</si>
  <si>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</si>
  <si>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</si>
  <si>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</si>
  <si>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</si>
  <si>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</si>
  <si>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</si>
  <si>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</si>
  <si>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</si>
  <si>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</si>
  <si>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</si>
  <si>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</si>
  <si>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</si>
  <si>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</si>
  <si>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</si>
  <si>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</si>
  <si>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</si>
  <si>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</si>
  <si>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</si>
  <si>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</si>
  <si>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</si>
  <si>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</si>
  <si>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</si>
  <si>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</si>
  <si>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</si>
  <si>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</si>
  <si>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</si>
  <si>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</si>
  <si>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</si>
  <si>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</si>
  <si>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</si>
  <si>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</si>
  <si>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</si>
  <si>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</si>
  <si>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</si>
  <si>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</si>
  <si>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</si>
  <si>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</si>
  <si>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</si>
  <si>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</si>
  <si>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</si>
  <si>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</si>
  <si>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</si>
  <si>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</si>
  <si>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</si>
  <si>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</si>
  <si>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</si>
  <si>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</si>
  <si>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</si>
  <si>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</si>
  <si>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</si>
  <si>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</si>
  <si>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</si>
  <si>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</si>
  <si>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</si>
  <si>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</si>
  <si>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</si>
  <si>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</si>
  <si>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</si>
  <si>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</si>
  <si>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</si>
  <si>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</si>
  <si>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</si>
  <si>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</si>
  <si>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</si>
  <si>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</si>
  <si>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</si>
  <si>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</si>
  <si>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</si>
  <si>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</si>
  <si>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</si>
  <si>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</si>
  <si>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</si>
  <si>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</si>
  <si>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</si>
  <si>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</si>
  <si>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</si>
  <si>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</si>
  <si>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</si>
  <si>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</si>
  <si>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</si>
  <si>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</si>
  <si>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</si>
  <si>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</si>
  <si>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</si>
  <si>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</si>
  <si>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</si>
  <si>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</si>
  <si>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</si>
  <si>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</si>
  <si>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</si>
  <si>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</si>
  <si>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</si>
  <si>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</si>
  <si>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</si>
  <si>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</si>
  <si>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</si>
  <si>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</si>
  <si>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</si>
  <si>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</si>
  <si>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</si>
  <si>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</si>
  <si>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</si>
  <si>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</si>
  <si>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</si>
  <si>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</si>
  <si>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</si>
  <si>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</si>
  <si>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</si>
  <si>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</si>
  <si>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</si>
  <si>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</si>
  <si>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</si>
  <si>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</si>
  <si>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</si>
  <si>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</si>
  <si>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</si>
  <si>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</si>
  <si>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</si>
  <si>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</si>
  <si>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</si>
  <si>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</si>
  <si>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</si>
  <si>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</si>
  <si>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</si>
  <si>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</si>
  <si>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</si>
  <si>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</si>
  <si>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</si>
  <si>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</si>
  <si>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</si>
  <si>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</si>
  <si>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</si>
  <si>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</si>
  <si>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</si>
  <si>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</si>
  <si>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</si>
  <si>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</si>
  <si>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</si>
  <si>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</si>
  <si>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</si>
  <si>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</si>
  <si>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</si>
  <si>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</si>
  <si>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</si>
  <si>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</si>
  <si>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</si>
  <si>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</si>
  <si>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</si>
  <si>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</si>
  <si>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</si>
  <si>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</si>
  <si>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</si>
  <si>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</si>
  <si>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</si>
  <si>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</si>
  <si>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</si>
  <si>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</si>
  <si>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</si>
  <si>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</si>
  <si>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</si>
  <si>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</si>
  <si>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</si>
  <si>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</si>
  <si>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</si>
  <si>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</si>
  <si>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</si>
  <si>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</si>
  <si>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</si>
  <si>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</si>
  <si>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</si>
  <si>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</si>
  <si>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</si>
  <si>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</si>
  <si>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</si>
  <si>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</si>
  <si>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</si>
  <si>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</si>
  <si>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</si>
  <si>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</si>
  <si>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</si>
  <si>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</si>
  <si>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</si>
  <si>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</si>
  <si>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</si>
  <si>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</si>
  <si>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</si>
  <si>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</si>
  <si>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</si>
  <si>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</si>
  <si>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</si>
  <si>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</si>
  <si>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</si>
  <si>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</si>
  <si>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</si>
  <si>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</si>
  <si>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</si>
  <si>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</si>
  <si>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</si>
  <si>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</si>
  <si>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</si>
  <si>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</si>
  <si>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</si>
  <si>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</si>
  <si>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</si>
  <si>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</si>
  <si>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</si>
  <si>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</si>
  <si>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</si>
  <si>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</si>
  <si>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</si>
  <si>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</si>
  <si>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</si>
  <si>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</si>
  <si>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</si>
  <si>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</si>
  <si>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</si>
  <si>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</si>
  <si>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</si>
  <si>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</si>
  <si>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</si>
  <si>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</si>
  <si>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</si>
  <si>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</si>
  <si>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</si>
  <si>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</si>
  <si>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</si>
  <si>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</si>
  <si>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</si>
  <si>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</si>
  <si>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</si>
  <si>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</si>
  <si>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</si>
  <si>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</si>
  <si>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</si>
  <si>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</si>
  <si>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</si>
  <si>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</si>
  <si>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</si>
  <si>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</si>
  <si>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</si>
  <si>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</si>
  <si>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</si>
  <si>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</si>
  <si>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</si>
  <si>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</si>
  <si>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</si>
  <si>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</si>
  <si>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</si>
  <si>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</si>
  <si>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</si>
  <si>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</si>
  <si>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</si>
  <si>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</si>
  <si>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</si>
  <si>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</si>
  <si>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</si>
  <si>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</si>
  <si>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</si>
  <si>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</si>
  <si>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</si>
  <si>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</si>
  <si>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</si>
  <si>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</si>
  <si>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</si>
  <si>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</si>
  <si>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</si>
  <si>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</si>
  <si>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</si>
  <si>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</si>
  <si>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</si>
  <si>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</si>
  <si>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</si>
  <si>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</si>
  <si>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</si>
  <si>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</si>
  <si>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</si>
  <si>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</si>
  <si>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</si>
  <si>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</si>
  <si>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</si>
  <si>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</si>
  <si>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</si>
  <si>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</si>
  <si>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</si>
  <si>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</si>
  <si>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</si>
  <si>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</si>
  <si>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</si>
  <si>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</si>
  <si>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</si>
  <si>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</si>
  <si>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</si>
  <si>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</si>
  <si>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</si>
  <si>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</si>
  <si>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</si>
  <si>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</si>
  <si>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</si>
  <si>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</si>
  <si>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</si>
  <si>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</si>
  <si>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</si>
  <si>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</si>
  <si>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</si>
  <si>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</si>
  <si>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</si>
  <si>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</si>
  <si>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</si>
  <si>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</si>
  <si>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</si>
  <si>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</si>
  <si>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</si>
  <si>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</si>
  <si>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</si>
  <si>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</si>
  <si>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</si>
  <si>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</si>
  <si>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</si>
  <si>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</si>
  <si>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</si>
  <si>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</si>
  <si>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</si>
  <si>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</si>
  <si>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</si>
  <si>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</si>
  <si>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</si>
  <si>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</si>
  <si>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</si>
  <si>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</si>
  <si>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</si>
  <si>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</si>
  <si>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</si>
  <si>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</si>
  <si>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</si>
  <si>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</si>
  <si>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</si>
  <si>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</si>
  <si>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</si>
  <si>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</si>
  <si>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</si>
  <si>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</si>
  <si>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</si>
  <si>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</si>
  <si>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</si>
  <si>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</si>
  <si>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</si>
  <si>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</si>
  <si>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</si>
  <si>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</si>
  <si>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</si>
  <si>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</si>
  <si>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</si>
  <si>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</si>
  <si>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</si>
  <si>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</si>
  <si>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</si>
  <si>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</si>
  <si>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</si>
  <si>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</si>
  <si>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</si>
  <si>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</si>
  <si>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</si>
  <si>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</si>
  <si>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</si>
  <si>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</si>
  <si>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</si>
  <si>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</si>
  <si>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</si>
  <si>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</si>
  <si>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</si>
  <si>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</si>
  <si>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</si>
  <si>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</si>
  <si>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</si>
  <si>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</si>
  <si>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</si>
  <si>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</si>
  <si>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</si>
  <si>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</si>
  <si>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</si>
  <si>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</si>
  <si>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</si>
  <si>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</si>
  <si>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</si>
  <si>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</si>
  <si>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</si>
  <si>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</si>
  <si>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</si>
  <si>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</si>
  <si>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</si>
  <si>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</si>
  <si>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</si>
  <si>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</si>
  <si>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</si>
  <si>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</si>
  <si>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</si>
  <si>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</si>
  <si>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</si>
  <si>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</si>
  <si>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</si>
  <si>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</si>
  <si>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</si>
  <si>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</si>
  <si>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</si>
  <si>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</si>
  <si>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</si>
  <si>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</si>
  <si>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</si>
  <si>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</si>
  <si>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</si>
  <si>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</si>
  <si>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</si>
  <si>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</si>
  <si>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</si>
  <si>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</si>
  <si>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</si>
  <si>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</si>
  <si>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</si>
  <si>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</si>
  <si>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</si>
  <si>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</si>
  <si>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</si>
  <si>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</si>
  <si>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</si>
  <si>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</si>
  <si>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</si>
  <si>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</si>
  <si>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</si>
  <si>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</si>
  <si>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</si>
  <si>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</si>
  <si>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</si>
  <si>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</si>
  <si>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</si>
  <si>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</si>
  <si>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</si>
  <si>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</si>
  <si>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</si>
  <si>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</si>
  <si>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</si>
  <si>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</si>
  <si>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</si>
  <si>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</si>
  <si>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</si>
  <si>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</si>
  <si>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</si>
  <si>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</si>
  <si>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</si>
  <si>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</si>
  <si>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</si>
  <si>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</si>
  <si>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</si>
  <si>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</si>
  <si>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</si>
  <si>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</si>
  <si>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</si>
  <si>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</si>
  <si>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</si>
  <si>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</si>
  <si>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</si>
  <si>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</si>
  <si>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</si>
  <si>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</si>
  <si>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</si>
  <si>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</si>
  <si>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</si>
  <si>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</si>
  <si>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</si>
  <si>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</si>
  <si>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</si>
  <si>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</si>
  <si>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</si>
  <si>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</si>
  <si>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</si>
  <si>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</si>
  <si>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</si>
  <si>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</si>
  <si>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</si>
  <si>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</si>
  <si>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</si>
  <si>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</si>
  <si>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</si>
  <si>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</si>
  <si>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</si>
  <si>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</si>
  <si>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</si>
  <si>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</si>
  <si>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</si>
  <si>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</si>
  <si>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</si>
  <si>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</si>
  <si>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</si>
  <si>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</si>
  <si>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</si>
  <si>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</si>
  <si>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</si>
  <si>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</si>
  <si>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</si>
  <si>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</si>
  <si>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</si>
  <si>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</si>
  <si>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</si>
  <si>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</si>
  <si>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</si>
  <si>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</si>
  <si>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</si>
  <si>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</si>
  <si>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</si>
  <si>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</si>
  <si>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</si>
  <si>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</si>
  <si>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</si>
  <si>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</si>
  <si>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</si>
  <si>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</si>
  <si>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</si>
  <si>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</si>
  <si>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</si>
  <si>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</si>
  <si>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</si>
  <si>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</si>
  <si>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</si>
  <si>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</si>
  <si>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</si>
  <si>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</si>
  <si>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</si>
  <si>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</si>
  <si>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</si>
  <si>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</si>
  <si>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</si>
  <si>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</si>
  <si>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</si>
  <si>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</si>
  <si>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</si>
  <si>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</si>
  <si>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</si>
  <si>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</si>
  <si>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</si>
  <si>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</si>
  <si>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</si>
  <si>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</si>
  <si>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</si>
  <si>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</si>
  <si>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</si>
  <si>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</si>
  <si>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</si>
  <si>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</si>
  <si>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</si>
  <si>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</si>
  <si>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</si>
  <si>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</si>
  <si>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</si>
  <si>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</si>
  <si>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</si>
  <si>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</si>
  <si>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</si>
  <si>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</si>
  <si>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</si>
  <si>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</si>
  <si>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</si>
  <si>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</si>
  <si>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</si>
  <si>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</si>
  <si>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</si>
  <si>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</si>
  <si>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</si>
  <si>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</si>
  <si>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</si>
  <si>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</si>
  <si>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</si>
  <si>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</si>
  <si>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</si>
  <si>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</si>
  <si>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</si>
  <si>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</si>
  <si>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</si>
  <si>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</si>
  <si>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</si>
  <si>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</si>
  <si>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</si>
  <si>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</si>
  <si>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</si>
  <si>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</si>
  <si>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</si>
  <si>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</si>
  <si>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</si>
  <si>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</si>
  <si>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</si>
  <si>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</si>
  <si>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</si>
  <si>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</si>
  <si>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</si>
  <si>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</si>
  <si>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</si>
  <si>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</si>
  <si>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</si>
  <si>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</si>
  <si>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</si>
  <si>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</si>
  <si>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</si>
  <si>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</si>
  <si>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</si>
  <si>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</si>
  <si>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</si>
  <si>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</si>
  <si>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</si>
  <si>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</si>
  <si>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</si>
  <si>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</si>
  <si>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</si>
  <si>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</si>
  <si>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</si>
  <si>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</si>
  <si>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</si>
  <si>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</si>
  <si>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</si>
  <si>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</si>
  <si>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</si>
  <si>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</si>
  <si>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</si>
  <si>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</si>
  <si>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</si>
  <si>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</si>
  <si>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</si>
  <si>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</si>
  <si>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</si>
  <si>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</si>
  <si>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</si>
  <si>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</si>
  <si>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</si>
  <si>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</si>
  <si>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</si>
  <si>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</si>
  <si>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</si>
  <si>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</si>
  <si>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</si>
  <si>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</si>
  <si>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</si>
  <si>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</si>
  <si>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</si>
  <si>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</si>
  <si>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</si>
  <si>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</si>
  <si>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</si>
  <si>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</si>
  <si>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</si>
  <si>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</si>
  <si>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</si>
  <si>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</si>
  <si>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</si>
  <si>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</si>
  <si>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</si>
  <si>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</si>
  <si>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</si>
  <si>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</si>
  <si>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</si>
  <si>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</si>
  <si>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</si>
  <si>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</si>
  <si>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</si>
  <si>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</si>
  <si>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</si>
  <si>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</si>
  <si>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</si>
  <si>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</si>
  <si>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</si>
  <si>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</si>
  <si>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</si>
  <si>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</si>
  <si>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</si>
  <si>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</si>
  <si>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</si>
  <si>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</si>
  <si>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</si>
  <si>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</si>
  <si>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</si>
  <si>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</si>
  <si>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</si>
  <si>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</si>
  <si>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</si>
  <si>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</si>
  <si>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</si>
  <si>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</si>
  <si>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</si>
  <si>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</si>
  <si>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</si>
  <si>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</si>
  <si>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</si>
  <si>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</si>
  <si>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</si>
  <si>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</si>
  <si>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</si>
  <si>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</si>
  <si>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</si>
  <si>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</si>
  <si>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</si>
  <si>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</si>
  <si>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</si>
  <si>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</si>
  <si>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</si>
  <si>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</si>
  <si>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</si>
  <si>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</si>
  <si>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</si>
  <si>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</si>
  <si>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</si>
  <si>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</si>
  <si>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</si>
  <si>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</si>
  <si>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</si>
  <si>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</si>
  <si>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</si>
  <si>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</si>
  <si>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</si>
  <si>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</si>
  <si>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</si>
  <si>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</si>
  <si>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</si>
  <si>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</si>
  <si>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</si>
  <si>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</si>
  <si>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</si>
  <si>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</si>
  <si>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</si>
  <si>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</si>
  <si>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</si>
  <si>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</si>
  <si>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</si>
  <si>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</si>
  <si>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</si>
  <si>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</si>
  <si>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</si>
  <si>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</si>
  <si>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</si>
  <si>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</si>
  <si>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</si>
  <si>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</si>
  <si>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</si>
  <si>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</si>
  <si>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</si>
  <si>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</si>
  <si>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</si>
  <si>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</si>
  <si>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</si>
  <si>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</si>
  <si>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</si>
  <si>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</si>
  <si>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</si>
  <si>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</si>
  <si>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</si>
  <si>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</si>
  <si>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</si>
  <si>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</si>
  <si>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</si>
  <si>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</si>
  <si>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</si>
  <si>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</si>
  <si>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</si>
  <si>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</si>
  <si>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</si>
  <si>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</si>
  <si>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</si>
  <si>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</si>
  <si>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</si>
  <si>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</si>
  <si>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</si>
  <si>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</si>
  <si>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</si>
  <si>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</si>
  <si>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</si>
  <si>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</si>
  <si>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</si>
  <si>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</si>
  <si>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</si>
  <si>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</si>
  <si>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</si>
  <si>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</si>
  <si>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</si>
  <si>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</si>
  <si>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</si>
  <si>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</si>
  <si>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</si>
  <si>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</si>
  <si>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</si>
  <si>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</si>
  <si>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</si>
  <si>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</si>
  <si>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</si>
  <si>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</si>
  <si>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</si>
  <si>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</si>
  <si>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</si>
  <si>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</si>
  <si>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</si>
  <si>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</si>
  <si>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</si>
  <si>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</si>
  <si>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</si>
  <si>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</si>
  <si>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</si>
  <si>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</si>
  <si>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</si>
  <si>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</si>
  <si>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</si>
  <si>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</si>
  <si>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</si>
  <si>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</si>
  <si>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</si>
  <si>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</si>
  <si>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</si>
  <si>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</si>
  <si>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</si>
  <si>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</si>
  <si>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</si>
  <si>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</si>
  <si>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</si>
  <si>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</si>
  <si>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</si>
  <si>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</si>
  <si>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</si>
  <si>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</si>
  <si>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</si>
  <si>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</si>
  <si>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</si>
  <si>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</si>
  <si>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</si>
  <si>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</si>
  <si>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</si>
  <si>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</si>
  <si>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</si>
  <si>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</si>
  <si>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</si>
  <si>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</si>
  <si>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</si>
  <si>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</si>
  <si>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</si>
  <si>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</si>
  <si>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</si>
  <si>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</si>
  <si>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</si>
  <si>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</si>
  <si>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</si>
  <si>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</si>
  <si>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</si>
  <si>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</si>
  <si>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</si>
  <si>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</si>
  <si>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</si>
  <si>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</si>
  <si>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</si>
  <si>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</si>
  <si>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</si>
  <si>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</si>
  <si>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</si>
  <si>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</si>
  <si>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</si>
  <si>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</si>
  <si>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</si>
  <si>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</si>
  <si>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</si>
  <si>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</si>
  <si>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</si>
  <si>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</si>
  <si>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</si>
  <si>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</si>
  <si>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</si>
  <si>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</si>
  <si>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</si>
  <si>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</si>
  <si>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</si>
  <si>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</si>
  <si>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</si>
  <si>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</si>
  <si>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</si>
  <si>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</si>
  <si>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</si>
  <si>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</si>
  <si>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</si>
  <si>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</si>
  <si>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</si>
  <si>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</si>
  <si>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</si>
  <si>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</si>
  <si>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</si>
  <si>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</si>
  <si>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</si>
  <si>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</si>
  <si>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</si>
  <si>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</si>
  <si>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</si>
  <si>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</si>
  <si>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</si>
  <si>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</si>
  <si>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</si>
  <si>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</si>
  <si>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</si>
  <si>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</si>
  <si>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</si>
  <si>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</si>
  <si>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</si>
  <si>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</si>
  <si>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</si>
  <si>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</si>
  <si>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</si>
  <si>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</si>
  <si>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</si>
  <si>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</si>
  <si>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</si>
  <si>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</si>
  <si>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</si>
  <si>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</si>
  <si>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</si>
  <si>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</si>
  <si>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</si>
  <si>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</si>
  <si>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</si>
  <si>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</si>
  <si>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</si>
  <si>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</si>
  <si>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</si>
  <si>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</si>
  <si>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</si>
  <si>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</si>
  <si>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</si>
  <si>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</si>
  <si>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</si>
  <si>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</si>
  <si>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</si>
  <si>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</si>
  <si>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</si>
  <si>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</si>
  <si>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</si>
  <si>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</si>
  <si>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</si>
  <si>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</si>
  <si>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</si>
  <si>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</si>
  <si>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</si>
  <si>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</si>
  <si>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</si>
  <si>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</si>
  <si>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</si>
  <si>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</si>
  <si>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</si>
  <si>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</si>
  <si>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</si>
  <si>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</si>
  <si>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</si>
  <si>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</si>
  <si>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</si>
  <si>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</si>
  <si>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</si>
  <si>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</si>
  <si>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</si>
  <si>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</si>
  <si>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</si>
  <si>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</si>
  <si>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</si>
  <si>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</si>
  <si>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</si>
  <si>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</si>
  <si>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</si>
  <si>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</si>
  <si>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</si>
  <si>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</si>
  <si>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</si>
  <si>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</si>
  <si>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</si>
  <si>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</si>
  <si>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</si>
  <si>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</si>
  <si>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</si>
  <si>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</si>
  <si>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</si>
  <si>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</si>
  <si>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</si>
  <si>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</si>
  <si>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</si>
  <si>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</si>
  <si>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</si>
  <si>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</si>
  <si>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</si>
  <si>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</si>
  <si>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</si>
  <si>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</si>
  <si>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</si>
  <si>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</si>
  <si>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</si>
  <si>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</si>
  <si>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</si>
  <si>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</si>
  <si>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</si>
  <si>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</si>
  <si>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</si>
  <si>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</si>
  <si>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</si>
  <si>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</si>
  <si>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</si>
  <si>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</si>
  <si>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</si>
  <si>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</si>
  <si>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</si>
  <si>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</si>
  <si>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</si>
  <si>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</si>
  <si>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</si>
  <si>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</si>
  <si>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</si>
  <si>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</si>
  <si>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</si>
  <si>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</si>
  <si>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</si>
  <si>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</si>
  <si>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</si>
  <si>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</si>
  <si>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</si>
  <si>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</si>
  <si>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</si>
  <si>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</si>
  <si>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</si>
  <si>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</si>
  <si>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</si>
  <si>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</si>
  <si>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</si>
  <si>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</si>
  <si>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</si>
  <si>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</si>
  <si>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</si>
  <si>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</si>
  <si>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</si>
  <si>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</si>
  <si>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</si>
  <si>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</si>
  <si>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</si>
  <si>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</si>
  <si>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</si>
  <si>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</si>
  <si>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</si>
  <si>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</si>
  <si>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</si>
  <si>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</si>
  <si>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</si>
  <si>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</si>
  <si>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</si>
  <si>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</si>
  <si>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</si>
  <si>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</si>
  <si>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</si>
  <si>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</si>
  <si>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</si>
  <si>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</si>
  <si>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</si>
  <si>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</si>
  <si>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</si>
  <si>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</si>
  <si>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</si>
  <si>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</si>
  <si>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</si>
  <si>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</si>
  <si>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</si>
  <si>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</si>
  <si>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</si>
  <si>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</si>
  <si>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</si>
  <si>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</si>
  <si>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</si>
  <si>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</si>
  <si>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</si>
  <si>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</si>
  <si>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</si>
  <si>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</si>
  <si>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</si>
  <si>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</si>
  <si>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</si>
  <si>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</si>
  <si>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</si>
  <si>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</si>
  <si>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</si>
  <si>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</si>
  <si>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</si>
  <si>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</si>
  <si>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</si>
  <si>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</si>
  <si>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</si>
  <si>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</si>
  <si>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</si>
  <si>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</si>
  <si>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</si>
  <si>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</si>
  <si>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</si>
  <si>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</si>
  <si>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</si>
  <si>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</si>
  <si>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</si>
  <si>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</si>
  <si>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</si>
  <si>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</si>
  <si>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</si>
  <si>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</si>
  <si>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</si>
  <si>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</si>
  <si>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</si>
  <si>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</si>
  <si>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</si>
  <si>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</si>
  <si>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</si>
  <si>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</si>
  <si>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</si>
  <si>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</si>
  <si>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</si>
  <si>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</si>
  <si>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</si>
  <si>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</si>
  <si>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</si>
  <si>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</si>
  <si>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</si>
  <si>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</si>
  <si>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</si>
  <si>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</si>
  <si>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</si>
  <si>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</si>
  <si>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</si>
  <si>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</si>
  <si>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</si>
  <si>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</si>
  <si>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</si>
  <si>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</si>
  <si>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</si>
  <si>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</si>
  <si>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</si>
  <si>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</si>
  <si>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</si>
  <si>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</si>
  <si>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</si>
  <si>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</si>
  <si>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</si>
  <si>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</si>
  <si>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</si>
  <si>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</si>
  <si>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</si>
  <si>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</si>
  <si>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</si>
  <si>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</si>
  <si>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</si>
  <si>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</si>
  <si>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</si>
  <si>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</si>
  <si>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</si>
  <si>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</si>
  <si>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</si>
  <si>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</si>
  <si>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</si>
  <si>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</si>
  <si>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</si>
  <si>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</si>
  <si>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</si>
  <si>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</si>
  <si>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</si>
  <si>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</si>
  <si>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</si>
  <si>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</si>
  <si>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</si>
  <si>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</si>
  <si>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</si>
  <si>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</si>
  <si>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</si>
  <si>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</si>
  <si>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</si>
  <si>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</si>
  <si>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</si>
  <si>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</si>
  <si>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</si>
  <si>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</si>
  <si>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</si>
  <si>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</si>
  <si>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</si>
  <si>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</si>
  <si>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</si>
  <si>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</si>
  <si>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</si>
  <si>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</si>
  <si>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</si>
  <si>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</si>
  <si>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</si>
  <si>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</si>
  <si>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</si>
  <si>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</si>
  <si>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</si>
  <si>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</si>
  <si>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</si>
  <si>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</si>
  <si>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</si>
  <si>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</si>
  <si>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</si>
  <si>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</si>
  <si>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</si>
  <si>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</si>
  <si>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</si>
  <si>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</si>
  <si>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</si>
  <si>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</si>
  <si>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</si>
  <si>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</si>
  <si>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</si>
  <si>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</si>
  <si>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</si>
  <si>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</si>
  <si>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</si>
  <si>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</si>
  <si>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</si>
  <si>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</si>
  <si>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</si>
  <si>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</si>
  <si>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</si>
  <si>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</si>
  <si>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</si>
  <si>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</si>
  <si>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</si>
  <si>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</si>
  <si>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</si>
  <si>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</si>
  <si>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</si>
  <si>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</si>
  <si>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</si>
  <si>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</si>
  <si>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</si>
  <si>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</si>
  <si>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</si>
  <si>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</si>
  <si>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</si>
  <si>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</si>
  <si>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</si>
  <si>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</si>
  <si>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</si>
  <si>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</si>
  <si>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</si>
  <si>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</si>
  <si>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</si>
  <si>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</si>
  <si>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</si>
  <si>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</si>
  <si>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</si>
  <si>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</si>
  <si>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</si>
  <si>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</si>
  <si>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</si>
  <si>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</si>
  <si>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</si>
  <si>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</si>
  <si>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</si>
  <si>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</si>
  <si>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</si>
  <si>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</si>
  <si>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</si>
  <si>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</si>
  <si>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</si>
  <si>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</si>
  <si>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</si>
  <si>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</si>
  <si>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</si>
  <si>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</si>
  <si>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</si>
  <si>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</si>
  <si>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</si>
  <si>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</si>
  <si>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</si>
  <si>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</si>
  <si>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</si>
  <si>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</si>
  <si>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</si>
  <si>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</si>
  <si>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</si>
  <si>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</si>
  <si>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</si>
  <si>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</si>
  <si>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</si>
  <si>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</si>
  <si>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</si>
  <si>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</si>
  <si>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</si>
  <si>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</si>
  <si>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</si>
  <si>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</si>
  <si>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</si>
  <si>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</si>
  <si>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</si>
  <si>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</si>
  <si>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</si>
  <si>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</si>
  <si>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</si>
  <si>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</si>
  <si>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</si>
  <si>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</si>
  <si>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</si>
  <si>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</si>
  <si>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</si>
  <si>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</si>
  <si>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</si>
  <si>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</si>
  <si>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</si>
  <si>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</si>
  <si>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</si>
  <si>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</si>
  <si>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</si>
  <si>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</si>
  <si>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</si>
  <si>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</si>
  <si>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</si>
  <si>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</si>
  <si>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</si>
  <si>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</si>
  <si>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</si>
  <si>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</si>
  <si>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</si>
  <si>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</si>
  <si>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</si>
  <si>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</si>
  <si>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</si>
  <si>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</si>
  <si>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</si>
  <si>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</si>
  <si>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</si>
  <si>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</si>
  <si>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</si>
  <si>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</si>
  <si>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</si>
  <si>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</si>
  <si>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</si>
  <si>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</si>
  <si>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</si>
  <si>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</si>
  <si>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</si>
  <si>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</si>
  <si>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</si>
  <si>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</si>
  <si>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</si>
  <si>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</si>
  <si>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</si>
  <si>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</si>
  <si>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</si>
  <si>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</si>
  <si>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</si>
  <si>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</si>
  <si>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</si>
  <si>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</si>
  <si>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</si>
  <si>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</si>
  <si>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</si>
  <si>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</si>
  <si>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</si>
  <si>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</si>
  <si>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</si>
  <si>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</si>
  <si>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</si>
  <si>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</si>
  <si>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</si>
  <si>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</si>
  <si>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</si>
  <si>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</si>
  <si>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</si>
  <si>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</si>
  <si>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</si>
  <si>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</si>
  <si>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</si>
  <si>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</si>
  <si>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</si>
  <si>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</si>
  <si>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</si>
  <si>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</si>
  <si>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</si>
  <si>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</si>
  <si>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</si>
  <si>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</si>
  <si>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</si>
  <si>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</si>
  <si>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</si>
  <si>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</si>
  <si>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</si>
  <si>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</si>
  <si>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</si>
  <si>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</si>
  <si>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</si>
  <si>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</si>
  <si>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</si>
  <si>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</si>
  <si>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</si>
  <si>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</si>
  <si>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</si>
  <si>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</si>
  <si>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</si>
  <si>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</si>
  <si>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</si>
  <si>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</si>
  <si>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</si>
  <si>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</si>
  <si>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</si>
  <si>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</si>
  <si>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</si>
  <si>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</si>
  <si>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</si>
  <si>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</si>
  <si>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</si>
  <si>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</si>
  <si>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</si>
  <si>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</si>
  <si>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</si>
  <si>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</si>
  <si>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</si>
  <si>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</si>
  <si>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</si>
  <si>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</si>
  <si>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</si>
  <si>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</si>
  <si>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</si>
  <si>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</si>
  <si>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</si>
  <si>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</si>
  <si>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</si>
  <si>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</si>
  <si>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</si>
  <si>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</si>
  <si>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</si>
  <si>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</si>
  <si>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</si>
  <si>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</si>
  <si>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</si>
  <si>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</si>
  <si>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</si>
  <si>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</si>
  <si>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</si>
  <si>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</si>
  <si>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</si>
  <si>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</si>
  <si>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</si>
  <si>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</si>
  <si>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</si>
  <si>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</si>
  <si>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</si>
  <si>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</si>
  <si>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</si>
  <si>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</si>
  <si>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</si>
  <si>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</si>
  <si>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</si>
  <si>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</si>
  <si>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</si>
  <si>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</si>
  <si>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</si>
  <si>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</si>
  <si>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</si>
  <si>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</si>
  <si>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</si>
  <si>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</si>
  <si>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</si>
  <si>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</si>
  <si>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</si>
  <si>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</si>
  <si>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</si>
  <si>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</si>
  <si>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</si>
  <si>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</si>
  <si>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</si>
  <si>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</si>
  <si>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</si>
  <si>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</si>
  <si>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</si>
  <si>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</si>
  <si>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</si>
  <si>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</si>
  <si>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</si>
  <si>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</si>
  <si>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</si>
  <si>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</si>
  <si>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</si>
  <si>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</si>
  <si>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</si>
  <si>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</si>
  <si>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</si>
  <si>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</si>
  <si>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</si>
  <si>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</si>
  <si>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</si>
  <si>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</si>
  <si>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</si>
  <si>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</si>
  <si>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</si>
  <si>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</si>
  <si>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</si>
  <si>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</si>
  <si>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</si>
  <si>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</si>
  <si>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</si>
  <si>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</si>
  <si>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</si>
  <si>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</si>
  <si>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</si>
  <si>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</si>
  <si>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</si>
  <si>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</si>
  <si>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</si>
  <si>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</si>
  <si>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</si>
  <si>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</si>
  <si>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</si>
  <si>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</si>
  <si>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</si>
  <si>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</si>
  <si>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</si>
  <si>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</si>
  <si>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</si>
  <si>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</si>
  <si>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</si>
  <si>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</si>
  <si>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</si>
  <si>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</si>
  <si>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</si>
  <si>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</si>
  <si>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</si>
  <si>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</si>
  <si>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</si>
  <si>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</si>
  <si>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</si>
  <si>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</si>
  <si>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</si>
  <si>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</si>
  <si>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</si>
  <si>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</si>
  <si>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</si>
  <si>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</si>
  <si>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</si>
  <si>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</si>
  <si>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</si>
  <si>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</si>
  <si>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</si>
  <si>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</si>
  <si>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</si>
  <si>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</si>
  <si>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</si>
  <si>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</si>
  <si>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</si>
  <si>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</si>
  <si>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</si>
  <si>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</si>
  <si>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</si>
  <si>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</si>
  <si>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</si>
  <si>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</si>
  <si>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</si>
  <si>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</si>
  <si>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</si>
  <si>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</si>
  <si>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</si>
  <si>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</si>
  <si>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</si>
  <si>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</si>
  <si>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</si>
  <si>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</si>
  <si>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</si>
  <si>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</si>
  <si>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</si>
  <si>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</si>
  <si>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</si>
  <si>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</si>
  <si>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</si>
  <si>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</si>
  <si>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</si>
  <si>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</si>
  <si>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</si>
  <si>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</si>
  <si>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</si>
  <si>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</si>
  <si>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</si>
  <si>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</si>
  <si>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</si>
  <si>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</si>
  <si>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</si>
  <si>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</si>
  <si>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</si>
  <si>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</si>
  <si>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</si>
  <si>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</si>
  <si>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</si>
  <si>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</si>
  <si>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</si>
  <si>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</si>
  <si>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</si>
  <si>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</si>
  <si>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</si>
  <si>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</si>
  <si>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</si>
  <si>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</si>
  <si>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</si>
  <si>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</si>
  <si>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</si>
  <si>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</si>
  <si>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</si>
  <si>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</si>
  <si>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</si>
  <si>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</si>
  <si>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</si>
  <si>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</si>
  <si>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</si>
  <si>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</si>
  <si>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</si>
  <si>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</si>
  <si>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</si>
  <si>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</si>
  <si>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</si>
  <si>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</si>
  <si>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</si>
  <si>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</si>
  <si>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</si>
  <si>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</si>
  <si>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</si>
  <si>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</si>
  <si>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</si>
  <si>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</si>
  <si>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</si>
  <si>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</si>
  <si>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</si>
  <si>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</si>
  <si>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</si>
  <si>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</si>
  <si>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</si>
  <si>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</si>
  <si>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</si>
  <si>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</si>
  <si>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</si>
  <si>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</si>
  <si>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</si>
  <si>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</si>
  <si>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</si>
  <si>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</si>
  <si>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</si>
  <si>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</si>
  <si>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</si>
  <si>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</si>
  <si>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</si>
  <si>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</si>
  <si>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</si>
  <si>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</si>
  <si>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</si>
  <si>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</si>
  <si>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</si>
  <si>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</si>
  <si>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</si>
  <si>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</si>
  <si>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</si>
  <si>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</si>
  <si>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</si>
  <si>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</si>
  <si>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</si>
  <si>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</si>
  <si>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</si>
  <si>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</si>
  <si>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</si>
  <si>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</si>
  <si>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</si>
  <si>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</si>
  <si>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</si>
  <si>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</si>
  <si>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</si>
  <si>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</si>
  <si>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</si>
  <si>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</si>
  <si>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</si>
  <si>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</si>
  <si>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</si>
  <si>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</si>
  <si>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</si>
  <si>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</si>
  <si>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</si>
  <si>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</si>
  <si>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</si>
  <si>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</si>
  <si>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</si>
  <si>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</si>
  <si>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</si>
  <si>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</si>
  <si>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</si>
  <si>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</si>
  <si>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</si>
  <si>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</si>
  <si>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</si>
  <si>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</si>
  <si>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</si>
  <si>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</si>
  <si>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</si>
  <si>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</si>
  <si>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</si>
  <si>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</si>
  <si>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</si>
  <si>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</si>
  <si>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</si>
  <si>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</si>
  <si>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</si>
  <si>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</si>
  <si>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</si>
  <si>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</si>
  <si>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</si>
  <si>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</si>
  <si>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</si>
  <si>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</si>
  <si>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</si>
  <si>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</si>
  <si>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</si>
  <si>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</si>
  <si>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</si>
  <si>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</si>
  <si>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</si>
  <si>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</si>
  <si>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</si>
  <si>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</si>
  <si>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</si>
  <si>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</si>
  <si>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</si>
  <si>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</si>
  <si>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</si>
  <si>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</si>
  <si>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</si>
  <si>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</si>
  <si>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</si>
  <si>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</si>
  <si>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</si>
  <si>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</si>
  <si>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</si>
  <si>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</si>
  <si>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</si>
  <si>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</si>
  <si>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</si>
  <si>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</si>
  <si>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</si>
  <si>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</si>
  <si>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</si>
  <si>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</si>
  <si>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</si>
  <si>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</si>
  <si>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</si>
  <si>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</si>
  <si>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</si>
  <si>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</si>
  <si>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</si>
  <si>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</si>
  <si>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</si>
  <si>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</si>
  <si>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</si>
  <si>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</si>
  <si>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</si>
  <si>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</si>
  <si>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</si>
  <si>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</si>
  <si>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</si>
  <si>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</si>
  <si>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</si>
  <si>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</si>
  <si>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</si>
  <si>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</si>
  <si>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</si>
  <si>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</si>
  <si>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</si>
  <si>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</si>
  <si>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</si>
  <si>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</si>
  <si>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</si>
  <si>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</si>
  <si>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</si>
  <si>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</si>
  <si>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</si>
  <si>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</si>
  <si>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</si>
  <si>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</si>
  <si>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</si>
  <si>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</si>
  <si>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</si>
  <si>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</si>
  <si>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</si>
  <si>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</si>
  <si>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</si>
  <si>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</si>
  <si>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</si>
  <si>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</si>
  <si>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</si>
  <si>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</si>
  <si>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</si>
  <si>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</si>
  <si>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</si>
  <si>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</si>
  <si>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</si>
  <si>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</si>
  <si>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</si>
  <si>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</si>
  <si>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</si>
  <si>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</si>
  <si>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</si>
  <si>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</si>
  <si>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</si>
  <si>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</si>
  <si>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</si>
  <si>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</si>
  <si>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</si>
  <si>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</si>
  <si>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</si>
  <si>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</si>
  <si>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</si>
  <si>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</si>
  <si>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</si>
  <si>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</si>
  <si>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</si>
  <si>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</si>
  <si>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</si>
  <si>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</si>
  <si>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</si>
  <si>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</si>
  <si>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</si>
  <si>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</si>
  <si>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</si>
  <si>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</si>
  <si>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</si>
  <si>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</si>
  <si>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</si>
  <si>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</si>
  <si>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</si>
  <si>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</si>
  <si>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</si>
  <si>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</si>
  <si>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</si>
  <si>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</si>
  <si>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</si>
  <si>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</si>
  <si>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</si>
  <si>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</si>
  <si>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</si>
  <si>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</si>
  <si>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</si>
  <si>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</si>
  <si>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</si>
  <si>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</si>
  <si>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</si>
  <si>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</si>
  <si>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</si>
  <si>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</si>
  <si>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</si>
  <si>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</si>
  <si>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</si>
  <si>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</si>
  <si>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</si>
  <si>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</si>
  <si>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</si>
  <si>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</si>
  <si>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</si>
  <si>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</si>
  <si>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</si>
  <si>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</si>
  <si>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</si>
  <si>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</si>
  <si>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</si>
  <si>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</si>
  <si>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</si>
  <si>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</si>
  <si>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</si>
  <si>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</si>
  <si>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</si>
  <si>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</si>
  <si>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</si>
  <si>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</si>
  <si>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</si>
  <si>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</si>
  <si>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</si>
  <si>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</si>
  <si>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</si>
  <si>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</si>
  <si>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</si>
  <si>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</si>
  <si>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</si>
  <si>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</si>
  <si>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</si>
  <si>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</si>
  <si>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</si>
  <si>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</si>
  <si>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</si>
  <si>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</si>
  <si>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</si>
  <si>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</si>
  <si>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</si>
  <si>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</si>
  <si>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</si>
  <si>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</si>
  <si>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</si>
  <si>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</si>
  <si>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</si>
  <si>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</si>
  <si>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</si>
  <si>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</si>
  <si>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</si>
  <si>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</si>
  <si>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</si>
  <si>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</si>
  <si>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</si>
  <si>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</si>
  <si>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</si>
  <si>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</si>
  <si>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</si>
  <si>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</si>
  <si>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</si>
  <si>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</si>
  <si>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</si>
  <si>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</si>
  <si>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</si>
  <si>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</si>
  <si>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</si>
  <si>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</si>
  <si>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</si>
  <si>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</si>
  <si>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</si>
  <si>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</si>
  <si>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</si>
  <si>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</si>
  <si>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</si>
  <si>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</si>
  <si>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</si>
  <si>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</si>
  <si>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</si>
  <si>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</si>
  <si>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</si>
  <si>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</si>
  <si>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</si>
  <si>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</si>
  <si>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</si>
  <si>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</si>
  <si>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</si>
  <si>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</si>
  <si>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</si>
  <si>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</si>
  <si>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</si>
  <si>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</si>
  <si>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</si>
  <si>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</si>
  <si>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</si>
  <si>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</si>
  <si>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</si>
  <si>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</si>
  <si>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</si>
  <si>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</si>
  <si>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</si>
  <si>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</si>
  <si>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</si>
  <si>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</si>
  <si>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</si>
  <si>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</si>
  <si>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</si>
  <si>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</si>
  <si>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</si>
  <si>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</si>
  <si>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</si>
  <si>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</si>
  <si>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</si>
  <si>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</si>
  <si>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</si>
  <si>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</si>
  <si>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</si>
  <si>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</si>
  <si>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</si>
  <si>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</si>
  <si>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</si>
  <si>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</si>
  <si>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</si>
  <si>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</si>
  <si>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</si>
  <si>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</si>
  <si>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</si>
  <si>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</si>
  <si>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</si>
  <si>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</si>
  <si>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</si>
  <si>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</si>
  <si>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</si>
  <si>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</si>
  <si>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</si>
  <si>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</si>
  <si>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</si>
  <si>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</si>
  <si>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</si>
  <si>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</si>
  <si>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</si>
  <si>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</si>
  <si>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</si>
  <si>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</si>
  <si>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</si>
  <si>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</si>
  <si>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</si>
  <si>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</si>
  <si>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</si>
  <si>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</si>
  <si>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</si>
  <si>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</si>
  <si>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</si>
  <si>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</si>
  <si>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</si>
  <si>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</si>
  <si>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</si>
  <si>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</si>
  <si>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</si>
  <si>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</si>
  <si>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</si>
  <si>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</si>
  <si>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</si>
  <si>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</si>
  <si>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</si>
  <si>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</si>
  <si>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</si>
  <si>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</si>
  <si>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</si>
  <si>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</si>
  <si>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</si>
  <si>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</si>
  <si>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</si>
  <si>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</si>
  <si>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</si>
  <si>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</si>
  <si>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</si>
  <si>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</si>
  <si>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</si>
  <si>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</si>
  <si>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</si>
  <si>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</si>
  <si>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</si>
  <si>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</si>
  <si>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</si>
  <si>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</si>
  <si>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</si>
  <si>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</si>
  <si>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</si>
  <si>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</si>
  <si>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</si>
  <si>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</si>
  <si>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</si>
  <si>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</si>
  <si>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</si>
  <si>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</si>
  <si>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</si>
  <si>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</si>
  <si>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</si>
  <si>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</si>
  <si>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</si>
  <si>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</si>
  <si>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</si>
  <si>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</si>
  <si>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</si>
  <si>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</si>
  <si>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</si>
  <si>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</si>
  <si>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</si>
  <si>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</si>
  <si>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</si>
  <si>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</si>
  <si>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</si>
  <si>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</si>
  <si>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</si>
  <si>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</si>
  <si>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</si>
  <si>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</si>
  <si>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</si>
  <si>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</si>
  <si>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</si>
  <si>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</si>
  <si>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</si>
  <si>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</si>
  <si>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</si>
  <si>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</si>
  <si>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</si>
  <si>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</si>
  <si>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</si>
  <si>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</si>
  <si>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</si>
  <si>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</si>
  <si>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</si>
  <si>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</si>
  <si>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</si>
  <si>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</si>
  <si>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</si>
  <si>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</si>
  <si>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</si>
  <si>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</si>
  <si>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</si>
  <si>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</si>
  <si>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</si>
  <si>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</si>
  <si>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</si>
  <si>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</si>
  <si>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</si>
  <si>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</si>
  <si>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</si>
  <si>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</si>
  <si>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</si>
  <si>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</si>
  <si>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</si>
  <si>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</si>
  <si>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</si>
  <si>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</si>
  <si>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</si>
  <si>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</si>
  <si>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</si>
  <si>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</si>
  <si>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</si>
  <si>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</si>
  <si>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</si>
  <si>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</si>
  <si>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</si>
  <si>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</si>
  <si>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</si>
  <si>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</si>
  <si>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</si>
  <si>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</si>
  <si>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</si>
  <si>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</si>
  <si>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</si>
  <si>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</si>
  <si>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</si>
  <si>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</si>
  <si>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</si>
  <si>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</si>
  <si>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</si>
  <si>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</si>
  <si>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</si>
  <si>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</si>
  <si>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</si>
  <si>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</si>
  <si>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</si>
  <si>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</si>
  <si>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</si>
  <si>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</si>
  <si>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</si>
  <si>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</si>
  <si>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</si>
  <si>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</si>
  <si>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</si>
  <si>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</si>
  <si>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</si>
  <si>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</si>
  <si>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</si>
  <si>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</si>
  <si>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</si>
  <si>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</si>
  <si>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</si>
  <si>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</si>
  <si>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</si>
  <si>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</si>
  <si>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</si>
  <si>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</si>
  <si>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</si>
  <si>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</si>
  <si>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</si>
  <si>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</si>
  <si>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</si>
  <si>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</si>
  <si>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</si>
  <si>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</si>
  <si>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</si>
  <si>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</si>
  <si>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</si>
  <si>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</si>
  <si>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</si>
  <si>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</si>
  <si>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</si>
  <si>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</si>
  <si>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</si>
  <si>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</si>
  <si>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</si>
  <si>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</si>
  <si>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</si>
  <si>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</si>
  <si>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</si>
  <si>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</si>
  <si>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</si>
  <si>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</si>
  <si>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</si>
  <si>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</si>
  <si>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</si>
  <si>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</si>
  <si>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</si>
  <si>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</si>
  <si>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</si>
  <si>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</si>
  <si>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</si>
  <si>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</si>
  <si>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</si>
  <si>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</si>
  <si>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</si>
  <si>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</si>
  <si>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</si>
  <si>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</si>
  <si>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</si>
  <si>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</si>
  <si>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</si>
  <si>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</si>
  <si>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</si>
  <si>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</si>
  <si>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</si>
  <si>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</si>
  <si>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</si>
  <si>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</si>
  <si>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</si>
  <si>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</si>
  <si>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</si>
  <si>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</si>
  <si>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</si>
  <si>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</si>
  <si>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</si>
  <si>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</si>
  <si>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</si>
  <si>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</si>
  <si>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</si>
  <si>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</si>
  <si>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</si>
  <si>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</si>
  <si>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</si>
  <si>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</si>
  <si>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</si>
  <si>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</si>
  <si>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</si>
  <si>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</si>
  <si>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</si>
  <si>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</si>
  <si>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</si>
  <si>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</si>
  <si>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</si>
  <si>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</si>
  <si>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</si>
  <si>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</si>
  <si>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</si>
  <si>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</si>
  <si>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</si>
  <si>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</si>
  <si>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</si>
  <si>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</si>
  <si>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</si>
  <si>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</si>
  <si>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</si>
  <si>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</si>
  <si>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</si>
  <si>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</si>
  <si>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</si>
  <si>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</si>
  <si>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</si>
  <si>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</si>
  <si>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</si>
  <si>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</si>
  <si>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</si>
  <si>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</si>
  <si>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</si>
  <si>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</si>
  <si>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</si>
  <si>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</si>
  <si>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</si>
  <si>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</si>
  <si>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</si>
  <si>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</si>
  <si>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</si>
  <si>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</si>
  <si>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</si>
  <si>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</si>
  <si>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</si>
  <si>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</si>
  <si>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</si>
  <si>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</si>
  <si>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</si>
  <si>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</si>
  <si>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</si>
  <si>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</si>
  <si>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</si>
  <si>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</si>
  <si>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</si>
  <si>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</si>
  <si>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</si>
  <si>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</si>
  <si>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</si>
  <si>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</si>
  <si>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</si>
  <si>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</si>
  <si>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</si>
  <si>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</si>
  <si>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</si>
  <si>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</si>
  <si>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</si>
  <si>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</si>
  <si>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</si>
  <si>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</si>
  <si>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</si>
  <si>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</si>
  <si>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</si>
  <si>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</si>
  <si>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</si>
  <si>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</si>
  <si>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</si>
  <si>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</si>
  <si>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</si>
  <si>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</si>
  <si>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</si>
  <si>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</si>
  <si>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</si>
  <si>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</si>
  <si>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</si>
  <si>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</si>
  <si>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</si>
  <si>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</si>
  <si>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</si>
  <si>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</si>
  <si>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</si>
  <si>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</si>
  <si>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</si>
  <si>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</si>
  <si>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</si>
  <si>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</si>
  <si>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</si>
  <si>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</si>
  <si>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</si>
  <si>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</si>
  <si>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</si>
  <si>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</si>
  <si>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</si>
  <si>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</si>
  <si>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</si>
  <si>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</si>
  <si>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</si>
  <si>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</si>
  <si>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</si>
  <si>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</si>
  <si>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</si>
  <si>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</si>
  <si>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</si>
  <si>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</si>
  <si>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</si>
  <si>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</si>
  <si>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</si>
  <si>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</si>
  <si>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</si>
  <si>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</si>
  <si>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</si>
  <si>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</si>
  <si>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</si>
  <si>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</si>
  <si>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</si>
  <si>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</si>
  <si>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</si>
  <si>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</si>
  <si>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</si>
  <si>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</si>
  <si>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</si>
  <si>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</si>
  <si>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</si>
  <si>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</si>
  <si>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</si>
  <si>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</si>
  <si>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</si>
  <si>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</si>
  <si>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</si>
  <si>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</si>
  <si>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</si>
  <si>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</si>
  <si>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</si>
  <si>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</si>
  <si>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</si>
  <si>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</si>
  <si>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</si>
  <si>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</si>
  <si>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</si>
  <si>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</si>
  <si>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</si>
  <si>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</si>
  <si>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</si>
  <si>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</si>
  <si>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</si>
  <si>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</si>
  <si>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</si>
  <si>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</si>
  <si>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</si>
  <si>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</si>
  <si>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</si>
  <si>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</si>
  <si>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</si>
  <si>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</si>
  <si>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</si>
  <si>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</si>
  <si>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</si>
  <si>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</si>
  <si>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</si>
  <si>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</si>
  <si>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</si>
  <si>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</si>
  <si>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</si>
  <si>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</si>
  <si>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</si>
  <si>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</si>
  <si>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</si>
  <si>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</si>
  <si>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</si>
  <si>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</si>
  <si>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</si>
  <si>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</si>
  <si>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</si>
  <si>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</si>
  <si>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</si>
  <si>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</si>
  <si>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</si>
  <si>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</si>
  <si>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</si>
  <si>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</si>
  <si>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</si>
  <si>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</si>
  <si>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</si>
  <si>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</si>
  <si>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</si>
  <si>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</si>
  <si>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</si>
  <si>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</si>
  <si>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</si>
  <si>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</si>
  <si>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</si>
  <si>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</si>
  <si>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</si>
  <si>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</si>
  <si>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</si>
  <si>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</si>
  <si>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</si>
  <si>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</si>
  <si>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</si>
  <si>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</si>
  <si>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</si>
  <si>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</si>
  <si>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</si>
  <si>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</si>
  <si>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</si>
  <si>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</si>
  <si>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</si>
  <si>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</si>
  <si>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</si>
  <si>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</si>
  <si>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</si>
  <si>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</si>
  <si>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</si>
  <si>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</si>
  <si>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</si>
  <si>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</si>
  <si>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</si>
  <si>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</si>
  <si>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</si>
  <si>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</si>
  <si>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</si>
  <si>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</si>
  <si>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</si>
  <si>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</si>
  <si>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</si>
  <si>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</si>
  <si>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</si>
  <si>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</si>
  <si>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</si>
  <si>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</si>
  <si>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</si>
  <si>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</si>
  <si>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</si>
  <si>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</si>
  <si>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</si>
  <si>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</si>
  <si>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</si>
  <si>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</si>
  <si>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</si>
  <si>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</si>
  <si>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</si>
  <si>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</si>
  <si>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</si>
  <si>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</si>
  <si>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</si>
  <si>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</si>
  <si>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</si>
  <si>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</si>
  <si>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</si>
  <si>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</si>
  <si>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</si>
  <si>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</si>
  <si>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</si>
  <si>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</si>
  <si>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</si>
  <si>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</si>
  <si>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</si>
  <si>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</si>
  <si>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</si>
  <si>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</si>
  <si>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</si>
  <si>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</si>
  <si>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</si>
  <si>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</si>
  <si>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</si>
  <si>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</si>
  <si>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</si>
  <si>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</si>
  <si>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</si>
  <si>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</si>
  <si>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</si>
  <si>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</si>
  <si>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</si>
  <si>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</si>
  <si>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</si>
  <si>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</si>
  <si>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</si>
  <si>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</si>
  <si>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</si>
  <si>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</si>
  <si>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</si>
  <si>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</si>
  <si>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</si>
  <si>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</si>
  <si>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</si>
  <si>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</si>
  <si>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</si>
  <si>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</si>
  <si>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</si>
  <si>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</si>
  <si>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</si>
  <si>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</si>
  <si>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</si>
  <si>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</si>
  <si>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</si>
  <si>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</si>
  <si>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</si>
  <si>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</si>
  <si>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</si>
  <si>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</si>
  <si>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</si>
  <si>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</si>
  <si>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</si>
  <si>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</si>
  <si>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</si>
  <si>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</si>
  <si>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</si>
  <si>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</si>
  <si>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</si>
  <si>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</si>
  <si>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</si>
  <si>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</si>
  <si>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</si>
  <si>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</si>
  <si>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</si>
  <si>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</si>
  <si>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</si>
  <si>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</si>
  <si>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</si>
  <si>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</si>
  <si>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</si>
  <si>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</si>
  <si>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</si>
  <si>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</si>
  <si>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</si>
  <si>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</si>
  <si>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</si>
  <si>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</si>
  <si>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</si>
  <si>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</si>
  <si>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</si>
  <si>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</si>
  <si>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</si>
  <si>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</si>
  <si>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</si>
  <si>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</si>
  <si>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</si>
  <si>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</si>
  <si>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</si>
  <si>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</si>
  <si>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</si>
  <si>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</si>
  <si>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</si>
  <si>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</si>
  <si>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</si>
  <si>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</si>
  <si>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</si>
  <si>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</si>
  <si>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</si>
  <si>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</si>
  <si>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</si>
  <si>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</si>
  <si>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</si>
  <si>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</si>
  <si>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</si>
  <si>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</si>
  <si>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</si>
  <si>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</si>
  <si>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</si>
  <si>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</si>
  <si>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</si>
  <si>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</si>
  <si>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</si>
  <si>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</si>
  <si>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</si>
  <si>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</si>
  <si>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</si>
  <si>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</si>
  <si>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</si>
  <si>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</si>
  <si>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</si>
  <si>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</si>
  <si>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</si>
  <si>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</si>
  <si>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</si>
  <si>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</si>
  <si>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</si>
  <si>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</si>
  <si>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</si>
  <si>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</si>
  <si>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</si>
  <si>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</si>
  <si>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</si>
  <si>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</si>
  <si>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</si>
  <si>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</si>
  <si>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</si>
  <si>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</si>
  <si>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</si>
  <si>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</si>
  <si>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</si>
  <si>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</si>
  <si>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</si>
  <si>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</si>
  <si>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</si>
  <si>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</si>
  <si>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</si>
  <si>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</si>
  <si>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</si>
  <si>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</si>
  <si>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</si>
  <si>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</si>
  <si>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</si>
  <si>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</si>
  <si>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</si>
  <si>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</si>
  <si>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</si>
  <si>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</si>
  <si>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</si>
  <si>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</si>
  <si>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</si>
  <si>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</si>
  <si>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</si>
  <si>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</si>
  <si>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</si>
  <si>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</si>
  <si>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</si>
  <si>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</si>
  <si>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</si>
  <si>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</si>
  <si>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</si>
  <si>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</si>
  <si>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</si>
  <si>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</si>
  <si>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</si>
  <si>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</si>
  <si>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</si>
  <si>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</si>
  <si>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</si>
  <si>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</si>
  <si>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</si>
  <si>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</si>
  <si>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</si>
  <si>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</si>
  <si>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</si>
  <si>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</si>
  <si>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</si>
  <si>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</si>
  <si>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</si>
  <si>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</si>
  <si>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</si>
  <si>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</si>
  <si>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</si>
  <si>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</si>
  <si>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</si>
  <si>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</si>
  <si>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</si>
  <si>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</si>
  <si>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</si>
  <si>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</si>
  <si>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</si>
  <si>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</si>
  <si>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</si>
  <si>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</si>
  <si>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</si>
  <si>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</si>
  <si>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</si>
  <si>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</si>
  <si>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</si>
  <si>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</si>
  <si>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</si>
  <si>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</si>
  <si>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</si>
  <si>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</si>
  <si>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</si>
  <si>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</si>
  <si>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</si>
  <si>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</si>
  <si>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</si>
  <si>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</si>
  <si>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</si>
  <si>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</si>
  <si>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</si>
  <si>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</si>
  <si>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</si>
  <si>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</si>
  <si>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</si>
  <si>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</si>
  <si>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</si>
  <si>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</si>
  <si>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</si>
  <si>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</si>
  <si>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</si>
  <si>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</si>
  <si>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</si>
  <si>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</si>
  <si>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</si>
  <si>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</si>
  <si>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</si>
  <si>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</si>
  <si>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</si>
  <si>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</si>
  <si>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</si>
  <si>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</si>
  <si>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</si>
  <si>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</si>
  <si>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</si>
  <si>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</si>
  <si>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</si>
  <si>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</si>
  <si>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</si>
  <si>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</si>
  <si>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</si>
  <si>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</si>
  <si>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</si>
  <si>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</si>
  <si>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</si>
  <si>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</si>
  <si>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</si>
  <si>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</si>
  <si>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</si>
  <si>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</si>
  <si>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</si>
  <si>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</si>
  <si>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</si>
  <si>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</si>
  <si>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</si>
  <si>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</si>
  <si>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</si>
  <si>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</si>
  <si>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</si>
  <si>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</si>
  <si>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</si>
  <si>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</si>
  <si>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</si>
  <si>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</si>
  <si>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</si>
  <si>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</si>
  <si>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</si>
  <si>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</si>
  <si>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</si>
  <si>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</si>
  <si>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</si>
  <si>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</si>
  <si>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</si>
  <si>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</si>
  <si>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</si>
  <si>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</si>
  <si>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</si>
  <si>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</si>
  <si>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</si>
  <si>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</si>
  <si>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</si>
  <si>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</si>
  <si>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</si>
  <si>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</si>
  <si>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</si>
  <si>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</si>
  <si>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</si>
  <si>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</si>
  <si>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</si>
  <si>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</si>
  <si>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</si>
  <si>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</si>
  <si>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</si>
  <si>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</si>
  <si>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</si>
  <si>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</si>
  <si>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</si>
  <si>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</si>
  <si>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</si>
  <si>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</si>
  <si>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</si>
  <si>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</si>
  <si>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</si>
  <si>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</si>
  <si>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</si>
  <si>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</si>
  <si>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</si>
  <si>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</si>
  <si>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</si>
  <si>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</si>
  <si>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</si>
  <si>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</si>
  <si>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</si>
  <si>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</si>
  <si>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</si>
  <si>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</si>
  <si>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</si>
  <si>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</si>
  <si>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</si>
  <si>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</si>
  <si>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</si>
  <si>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</si>
  <si>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</si>
  <si>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</si>
  <si>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</si>
  <si>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</si>
  <si>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</si>
  <si>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</si>
  <si>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</si>
  <si>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</si>
  <si>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</si>
  <si>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</si>
  <si>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</si>
  <si>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</si>
  <si>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</si>
  <si>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</si>
  <si>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</si>
  <si>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</si>
  <si>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</si>
  <si>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</si>
  <si>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</si>
  <si>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</si>
  <si>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</si>
  <si>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</si>
  <si>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</si>
  <si>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</si>
  <si>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</si>
  <si>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</si>
  <si>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</si>
  <si>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</si>
  <si>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</si>
  <si>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</si>
  <si>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</si>
  <si>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</si>
  <si>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</si>
  <si>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</si>
  <si>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</si>
  <si>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</si>
  <si>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</si>
  <si>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</si>
  <si>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</si>
  <si>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</si>
  <si>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</si>
  <si>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</si>
  <si>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</si>
  <si>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</si>
  <si>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</si>
  <si>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</si>
  <si>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</si>
  <si>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</si>
  <si>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</si>
  <si>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</si>
  <si>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</si>
  <si>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</si>
  <si>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</si>
  <si>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</si>
  <si>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</si>
  <si>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</si>
  <si>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</si>
  <si>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</si>
  <si>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</si>
  <si>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</si>
  <si>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</si>
  <si>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</si>
  <si>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</si>
  <si>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</si>
  <si>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</si>
  <si>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</si>
  <si>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</si>
  <si>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</si>
  <si>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</si>
  <si>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</si>
  <si>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</si>
  <si>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</si>
  <si>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</si>
  <si>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</si>
  <si>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</si>
  <si>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</si>
  <si>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</si>
  <si>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</si>
  <si>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</si>
  <si>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</si>
  <si>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</si>
  <si>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</si>
  <si>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</si>
  <si>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</si>
  <si>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</si>
  <si>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</si>
  <si>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</si>
  <si>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</si>
  <si>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</si>
  <si>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</si>
  <si>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</si>
  <si>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</si>
  <si>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</si>
  <si>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</si>
  <si>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</si>
  <si>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</si>
  <si>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</si>
  <si>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</si>
  <si>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</si>
  <si>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</si>
  <si>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</si>
  <si>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</si>
  <si>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</si>
  <si>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</si>
  <si>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</si>
  <si>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</si>
  <si>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</si>
  <si>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</si>
  <si>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</si>
  <si>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</si>
  <si>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</si>
  <si>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</si>
  <si>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</si>
  <si>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</si>
  <si>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</si>
  <si>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</si>
  <si>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</si>
  <si>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</si>
  <si>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</si>
  <si>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</si>
  <si>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</si>
  <si>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</si>
  <si>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</si>
  <si>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</si>
  <si>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</si>
  <si>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</si>
  <si>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</si>
  <si>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</si>
  <si>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</si>
  <si>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</si>
  <si>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</si>
  <si>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</si>
  <si>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</si>
  <si>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</si>
  <si>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</si>
  <si>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</si>
  <si>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</si>
  <si>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</si>
  <si>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</si>
  <si>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</si>
  <si>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</si>
  <si>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</si>
  <si>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</si>
  <si>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</si>
  <si>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</si>
  <si>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</si>
  <si>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</si>
  <si>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</si>
  <si>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</si>
  <si>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</si>
  <si>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</si>
  <si>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</si>
  <si>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</si>
  <si>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</si>
  <si>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</si>
  <si>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</si>
  <si>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</si>
  <si>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</si>
  <si>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</si>
  <si>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</si>
  <si>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</si>
  <si>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</si>
  <si>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</si>
  <si>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</si>
  <si>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</si>
  <si>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</si>
  <si>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</si>
  <si>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</si>
  <si>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</si>
  <si>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</si>
  <si>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</si>
  <si>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</si>
  <si>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</si>
  <si>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</si>
  <si>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</si>
  <si>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</si>
  <si>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</si>
  <si>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</si>
  <si>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</si>
  <si>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</si>
  <si>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</si>
  <si>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</si>
  <si>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</si>
  <si>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</si>
  <si>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</si>
  <si>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</si>
  <si>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</si>
  <si>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</si>
  <si>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</si>
  <si>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</si>
  <si>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</si>
  <si>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</si>
  <si>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</si>
  <si>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</si>
  <si>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</si>
  <si>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</si>
  <si>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</si>
  <si>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</si>
  <si>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</si>
  <si>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</si>
  <si>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</si>
  <si>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</si>
  <si>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</si>
  <si>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</si>
  <si>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</si>
  <si>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</si>
  <si>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</si>
  <si>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</si>
  <si>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</si>
  <si>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</si>
  <si>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</si>
  <si>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</si>
  <si>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</si>
  <si>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</si>
  <si>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</si>
  <si>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</si>
  <si>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</si>
  <si>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</si>
  <si>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</si>
  <si>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</si>
  <si>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</si>
  <si>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</si>
  <si>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</si>
  <si>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</si>
  <si>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</si>
  <si>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</si>
  <si>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</si>
  <si>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</si>
  <si>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</si>
  <si>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</si>
  <si>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</si>
  <si>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</si>
  <si>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</si>
  <si>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</si>
  <si>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</si>
  <si>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</si>
  <si>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</si>
  <si>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</si>
  <si>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</si>
  <si>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</si>
  <si>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</si>
  <si>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</si>
  <si>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</si>
  <si>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</si>
  <si>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</si>
  <si>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</si>
  <si>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</si>
  <si>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</si>
  <si>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</si>
  <si>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</si>
  <si>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</si>
  <si>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</si>
  <si>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</si>
  <si>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</si>
  <si>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</si>
  <si>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</si>
  <si>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</si>
  <si>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</si>
  <si>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</si>
  <si>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</si>
  <si>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</si>
  <si>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</si>
  <si>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</si>
  <si>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</si>
  <si>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</si>
  <si>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</si>
  <si>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</si>
  <si>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</si>
  <si>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</si>
  <si>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</si>
  <si>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</si>
  <si>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</si>
  <si>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</si>
  <si>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</si>
  <si>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</si>
  <si>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</si>
  <si>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</si>
  <si>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</si>
  <si>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</si>
  <si>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</si>
  <si>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</si>
  <si>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</si>
  <si>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</si>
  <si>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</si>
  <si>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</si>
  <si>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</si>
  <si>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</si>
  <si>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</si>
  <si>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</si>
  <si>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</si>
  <si>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</si>
  <si>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</si>
  <si>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</si>
  <si>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</si>
  <si>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</si>
  <si>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</si>
  <si>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</si>
  <si>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</si>
  <si>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</si>
  <si>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</si>
  <si>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</si>
  <si>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</si>
  <si>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</si>
  <si>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</si>
  <si>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</si>
  <si>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</si>
  <si>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</si>
  <si>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</si>
  <si>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</si>
  <si>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</si>
  <si>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</si>
  <si>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</si>
  <si>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</si>
  <si>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</si>
  <si>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</si>
  <si>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</si>
  <si>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</si>
  <si>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</si>
  <si>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</si>
  <si>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</si>
  <si>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</si>
  <si>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</si>
  <si>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</si>
  <si>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</si>
  <si>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</si>
  <si>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</si>
  <si>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</si>
  <si>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</si>
  <si>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</si>
  <si>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</si>
  <si>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</si>
  <si>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</si>
  <si>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</si>
  <si>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</si>
  <si>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</si>
  <si>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</si>
  <si>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</si>
  <si>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</si>
  <si>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</si>
  <si>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</si>
  <si>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</si>
  <si>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</si>
  <si>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</si>
  <si>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</si>
  <si>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</si>
  <si>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</si>
  <si>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</si>
  <si>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</si>
  <si>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</si>
  <si>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</si>
  <si>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</si>
  <si>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</si>
  <si>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</si>
  <si>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</si>
  <si>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</si>
  <si>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</si>
  <si>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</si>
  <si>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</si>
  <si>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</si>
  <si>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</si>
  <si>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</si>
  <si>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</si>
  <si>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</si>
  <si>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</si>
  <si>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</si>
  <si>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</si>
  <si>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</si>
  <si>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</si>
  <si>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</si>
  <si>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</si>
  <si>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</si>
  <si>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</si>
  <si>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</si>
  <si>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</si>
  <si>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</si>
  <si>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</si>
  <si>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</si>
  <si>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</si>
  <si>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</si>
  <si>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</si>
  <si>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</si>
  <si>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</si>
  <si>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</si>
  <si>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</si>
  <si>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</si>
  <si>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</si>
  <si>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</si>
  <si>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</si>
  <si>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</si>
  <si>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</si>
  <si>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</si>
  <si>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</si>
  <si>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</si>
  <si>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</si>
  <si>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</si>
  <si>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</si>
  <si>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</si>
  <si>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</si>
  <si>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</si>
  <si>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</si>
  <si>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</si>
  <si>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</si>
  <si>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</si>
  <si>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</si>
  <si>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</si>
  <si>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</si>
  <si>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</si>
  <si>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</si>
  <si>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</si>
  <si>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</si>
  <si>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</si>
  <si>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</si>
  <si>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</si>
  <si>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</si>
  <si>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</si>
  <si>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</si>
  <si>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</si>
  <si>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</si>
  <si>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</si>
  <si>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</si>
  <si>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</si>
  <si>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</si>
  <si>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</si>
  <si>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</si>
  <si>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</si>
  <si>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</si>
  <si>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</si>
  <si>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</si>
  <si>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</si>
  <si>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</si>
  <si>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</si>
  <si>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</si>
  <si>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</si>
  <si>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</si>
  <si>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</si>
  <si>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</si>
  <si>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</si>
  <si>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</si>
  <si>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</si>
  <si>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</si>
  <si>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</si>
  <si>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</si>
  <si>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</si>
  <si>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</si>
  <si>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</si>
  <si>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</si>
  <si>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</si>
  <si>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</si>
  <si>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</si>
  <si>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</si>
  <si>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</si>
  <si>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</si>
  <si>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</si>
  <si>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</si>
  <si>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</si>
  <si>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</si>
  <si>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</si>
  <si>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</si>
  <si>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</si>
  <si>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</si>
  <si>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</si>
  <si>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</si>
  <si>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</si>
  <si>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</si>
  <si>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</si>
  <si>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</si>
  <si>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</si>
  <si>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</si>
  <si>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</si>
  <si>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</si>
  <si>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</si>
  <si>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</si>
  <si>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</si>
  <si>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</si>
  <si>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</si>
  <si>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</si>
  <si>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</si>
  <si>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</si>
  <si>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</si>
  <si>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</si>
  <si>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</si>
  <si>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</si>
  <si>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</si>
  <si>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</si>
  <si>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</si>
  <si>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</si>
  <si>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</si>
  <si>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</si>
  <si>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</si>
  <si>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</si>
  <si>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</si>
  <si>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</si>
  <si>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</si>
  <si>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</si>
  <si>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</si>
  <si>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</si>
  <si>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</si>
  <si>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</si>
  <si>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</si>
  <si>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</si>
  <si>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</si>
  <si>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</si>
  <si>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</si>
  <si>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</si>
  <si>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</si>
  <si>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</si>
  <si>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</si>
  <si>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</si>
  <si>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</si>
  <si>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</si>
  <si>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</si>
  <si>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</si>
  <si>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</si>
  <si>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</si>
  <si>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</si>
  <si>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</si>
  <si>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</si>
  <si>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</si>
  <si>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</si>
  <si>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</si>
  <si>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</si>
  <si>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</si>
  <si>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</si>
  <si>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</si>
  <si>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</si>
  <si>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</si>
  <si>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</si>
  <si>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</si>
  <si>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</si>
  <si>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</si>
  <si>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</si>
  <si>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</si>
  <si>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</si>
  <si>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</si>
  <si>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</si>
  <si>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</si>
  <si>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</si>
  <si>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</si>
  <si>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</si>
  <si>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</si>
  <si>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</si>
  <si>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</si>
  <si>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</si>
  <si>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</si>
  <si>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</si>
  <si>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</si>
  <si>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</si>
  <si>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</si>
  <si>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</si>
  <si>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</si>
  <si>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</si>
  <si>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</si>
  <si>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</si>
  <si>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</si>
  <si>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</si>
  <si>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</si>
  <si>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</si>
  <si>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</si>
  <si>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</si>
  <si>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</si>
  <si>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</si>
  <si>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</si>
  <si>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</si>
  <si>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</si>
  <si>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</si>
  <si>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</si>
  <si>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</si>
  <si>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</si>
  <si>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</si>
  <si>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</si>
  <si>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</si>
  <si>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</si>
  <si>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</si>
  <si>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</si>
  <si>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</si>
  <si>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</si>
  <si>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</si>
  <si>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</si>
  <si>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</si>
  <si>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</si>
  <si>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</si>
  <si>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</si>
  <si>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</si>
  <si>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</si>
  <si>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</si>
  <si>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</si>
  <si>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</si>
  <si>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</si>
  <si>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</si>
  <si>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</si>
  <si>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</si>
  <si>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</si>
  <si>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</si>
  <si>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</si>
  <si>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</si>
  <si>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</si>
  <si>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</si>
  <si>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</si>
  <si>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</si>
  <si>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</si>
  <si>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</si>
  <si>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</si>
  <si>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</si>
  <si>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</si>
  <si>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</si>
  <si>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</si>
  <si>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</si>
  <si>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</si>
  <si>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</si>
  <si>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</si>
  <si>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</si>
  <si>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</si>
  <si>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</si>
  <si>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</si>
  <si>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</si>
  <si>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</si>
  <si>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</si>
  <si>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</si>
  <si>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</si>
  <si>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</si>
  <si>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</si>
  <si>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</si>
  <si>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</si>
  <si>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</si>
  <si>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</si>
  <si>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</si>
  <si>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</si>
  <si>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</si>
  <si>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</si>
  <si>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</si>
  <si>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</si>
  <si>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</si>
  <si>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</si>
  <si>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</si>
  <si>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</si>
  <si>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</si>
  <si>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</si>
  <si>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</si>
  <si>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</si>
  <si>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</si>
  <si>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</si>
  <si>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</si>
  <si>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</si>
  <si>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</si>
  <si>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</si>
  <si>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</si>
  <si>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</si>
  <si>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</si>
  <si>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</si>
  <si>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</si>
  <si>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</si>
  <si>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</si>
  <si>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</si>
  <si>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</si>
  <si>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</si>
  <si>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</si>
  <si>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</si>
  <si>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</si>
  <si>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</si>
  <si>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</si>
  <si>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</si>
  <si>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</si>
  <si>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</si>
  <si>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</si>
  <si>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</si>
  <si>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</si>
  <si>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</si>
  <si>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</si>
  <si>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</si>
  <si>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</si>
  <si>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</si>
  <si>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</si>
  <si>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</si>
  <si>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</si>
  <si>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</si>
  <si>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</si>
  <si>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</si>
  <si>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</si>
  <si>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</si>
  <si>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</si>
  <si>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</si>
  <si>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</si>
  <si>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</si>
  <si>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</si>
  <si>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</si>
  <si>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</si>
  <si>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</si>
  <si>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</si>
  <si>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</si>
  <si>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</si>
  <si>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</si>
  <si>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</si>
  <si>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</si>
  <si>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</si>
  <si>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</si>
  <si>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</si>
  <si>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</si>
  <si>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</si>
  <si>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</si>
  <si>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</si>
  <si>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</si>
  <si>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</si>
  <si>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</si>
  <si>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</si>
  <si>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</si>
  <si>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</si>
  <si>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</si>
  <si>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</si>
  <si>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</si>
  <si>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</si>
  <si>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</si>
  <si>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</si>
  <si>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</si>
  <si>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</si>
  <si>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</si>
  <si>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</si>
  <si>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</si>
  <si>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</si>
  <si>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</si>
  <si>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</si>
  <si>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</si>
  <si>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</si>
  <si>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</si>
  <si>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</si>
  <si>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</si>
  <si>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</si>
  <si>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</si>
  <si>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</si>
  <si>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</si>
  <si>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</si>
  <si>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</si>
  <si>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</si>
  <si>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</si>
  <si>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</si>
  <si>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</si>
  <si>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</si>
  <si>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</si>
  <si>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</si>
  <si>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</si>
  <si>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</si>
  <si>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</si>
  <si>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</si>
  <si>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</si>
  <si>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</si>
  <si>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</si>
  <si>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</si>
  <si>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</si>
  <si>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</si>
  <si>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</si>
  <si>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</si>
  <si>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</si>
  <si>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</si>
  <si>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</si>
  <si>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</si>
  <si>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</si>
  <si>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</si>
  <si>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</si>
  <si>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</si>
  <si>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</si>
  <si>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</si>
  <si>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</si>
  <si>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</si>
  <si>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</si>
  <si>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</si>
  <si>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</si>
  <si>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</si>
  <si>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</si>
  <si>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</si>
  <si>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</si>
  <si>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</si>
  <si>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</si>
  <si>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</si>
  <si>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</si>
  <si>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</si>
  <si>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</si>
  <si>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</si>
  <si>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</si>
  <si>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</si>
  <si>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</si>
  <si>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</si>
  <si>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</si>
  <si>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</si>
  <si>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</si>
  <si>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</si>
  <si>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</si>
  <si>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</si>
  <si>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</si>
  <si>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</si>
  <si>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</si>
  <si>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</si>
  <si>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</si>
  <si>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</si>
  <si>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</si>
  <si>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</si>
  <si>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</si>
  <si>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</si>
  <si>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</si>
  <si>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</si>
  <si>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</si>
  <si>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</si>
  <si>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</si>
  <si>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</si>
  <si>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</si>
  <si>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</si>
  <si>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</si>
  <si>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</si>
  <si>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</si>
  <si>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</si>
  <si>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</si>
  <si>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</si>
  <si>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</si>
  <si>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</si>
  <si>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</si>
  <si>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</si>
  <si>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</si>
  <si>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</si>
  <si>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</si>
  <si>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</si>
  <si>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</si>
  <si>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</si>
  <si>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</si>
  <si>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</si>
  <si>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</si>
  <si>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</si>
  <si>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</si>
  <si>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</si>
  <si>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</si>
  <si>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</si>
  <si>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</si>
  <si>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</si>
  <si>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</si>
  <si>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</si>
  <si>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</si>
  <si>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</si>
  <si>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</si>
  <si>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</si>
  <si>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</si>
  <si>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</si>
  <si>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</si>
  <si>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</si>
  <si>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</si>
  <si>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</si>
  <si>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</si>
  <si>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</si>
  <si>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</si>
  <si>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</si>
  <si>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</si>
  <si>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</si>
  <si>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</si>
  <si>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</si>
  <si>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</si>
  <si>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</si>
  <si>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</si>
  <si>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</si>
  <si>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</si>
  <si>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</si>
  <si>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</si>
  <si>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</si>
  <si>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</si>
  <si>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</si>
  <si>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</si>
  <si>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</si>
  <si>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</si>
  <si>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</si>
  <si>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</si>
  <si>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</si>
  <si>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</si>
  <si>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</si>
  <si>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</si>
  <si>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</si>
  <si>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</si>
  <si>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</si>
  <si>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</si>
  <si>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</si>
  <si>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</si>
  <si>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</si>
  <si>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</si>
  <si>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</si>
  <si>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</si>
  <si>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</si>
  <si>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</si>
  <si>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</si>
  <si>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</si>
  <si>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</si>
  <si>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</si>
  <si>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</si>
  <si>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</si>
  <si>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</si>
  <si>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</si>
  <si>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</si>
  <si>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</si>
  <si>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</si>
  <si>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</si>
  <si>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</si>
  <si>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</si>
  <si>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</si>
  <si>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</si>
  <si>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</si>
  <si>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</si>
  <si>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</si>
  <si>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</si>
  <si>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</si>
  <si>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</si>
  <si>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</si>
  <si>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</si>
  <si>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</si>
  <si>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</si>
  <si>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</si>
  <si>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</si>
  <si>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</si>
  <si>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</si>
  <si>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</si>
  <si>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</si>
  <si>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</si>
  <si>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</si>
  <si>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</si>
  <si>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</si>
  <si>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</si>
  <si>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</si>
  <si>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</si>
  <si>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</si>
  <si>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</si>
  <si>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</si>
  <si>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</si>
  <si>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</si>
  <si>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</si>
  <si>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</si>
  <si>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</si>
  <si>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</si>
  <si>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</si>
  <si>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</si>
  <si>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</si>
  <si>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</si>
  <si>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</si>
  <si>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</si>
  <si>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</si>
  <si>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</si>
  <si>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</si>
  <si>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</si>
  <si>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</si>
  <si>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</si>
  <si>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</si>
  <si>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</si>
  <si>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</si>
  <si>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</si>
  <si>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</si>
  <si>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</si>
  <si>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</si>
  <si>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</si>
  <si>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</si>
  <si>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</si>
  <si>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</si>
  <si>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</si>
  <si>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</si>
  <si>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</si>
  <si>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</si>
  <si>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</si>
  <si>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</si>
  <si>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</si>
  <si>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</si>
  <si>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</si>
  <si>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</si>
  <si>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</si>
  <si>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</si>
  <si>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</si>
  <si>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</si>
  <si>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</si>
  <si>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</si>
  <si>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</si>
  <si>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</si>
  <si>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</si>
  <si>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</si>
  <si>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</si>
  <si>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</si>
  <si>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</si>
  <si>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</si>
  <si>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</si>
  <si>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</si>
  <si>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</si>
  <si>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</si>
  <si>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</si>
  <si>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</si>
  <si>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</si>
  <si>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</si>
  <si>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</si>
  <si>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</si>
  <si>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</si>
  <si>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</si>
  <si>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</si>
  <si>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</si>
  <si>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</si>
  <si>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</si>
  <si>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</si>
  <si>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</si>
  <si>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</si>
  <si>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</si>
  <si>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</si>
  <si>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</si>
  <si>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</si>
  <si>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</si>
  <si>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</si>
  <si>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</si>
  <si>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</si>
  <si>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</si>
  <si>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</si>
  <si>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</si>
  <si>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</si>
  <si>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</si>
  <si>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</si>
  <si>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</si>
  <si>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</si>
  <si>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</si>
  <si>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</si>
  <si>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</si>
  <si>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</si>
  <si>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</si>
  <si>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</si>
  <si>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</si>
  <si>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</si>
  <si>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</si>
  <si>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</si>
  <si>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</si>
  <si>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</si>
  <si>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</si>
  <si>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</si>
  <si>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</si>
  <si>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</si>
  <si>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</si>
  <si>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</si>
  <si>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</si>
  <si>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</si>
  <si>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</si>
  <si>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</si>
  <si>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</si>
  <si>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</si>
  <si>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</si>
  <si>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</si>
  <si>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</si>
  <si>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</si>
  <si>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</si>
  <si>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</si>
  <si>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</si>
  <si>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</si>
  <si>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</si>
  <si>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</si>
  <si>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</si>
  <si>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</si>
  <si>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</si>
  <si>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</si>
  <si>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</si>
  <si>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</si>
  <si>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</si>
  <si>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</si>
  <si>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</si>
  <si>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</si>
  <si>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</si>
  <si>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</si>
  <si>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</si>
  <si>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</si>
  <si>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</si>
  <si>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</si>
  <si>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</si>
  <si>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</si>
  <si>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</si>
  <si>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</si>
  <si>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</si>
  <si>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</si>
  <si>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</si>
  <si>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</si>
  <si>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</si>
  <si>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</si>
  <si>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</si>
  <si>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</si>
  <si>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</si>
  <si>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</si>
  <si>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</si>
  <si>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</si>
  <si>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</si>
  <si>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</si>
  <si>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</si>
  <si>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</si>
  <si>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</si>
  <si>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</si>
  <si>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</si>
  <si>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</si>
  <si>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</si>
  <si>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</si>
  <si>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</si>
  <si>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</si>
  <si>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</si>
  <si>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</si>
  <si>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</si>
  <si>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</si>
  <si>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</si>
  <si>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</si>
  <si>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</si>
  <si>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</si>
  <si>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</si>
  <si>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</si>
  <si>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</si>
  <si>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</si>
  <si>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</si>
  <si>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</si>
  <si>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</si>
  <si>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</si>
  <si>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</si>
  <si>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</si>
  <si>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</si>
  <si>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</si>
  <si>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</si>
  <si>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</si>
  <si>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</si>
  <si>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</si>
  <si>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</si>
  <si>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</si>
  <si>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</si>
  <si>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</si>
  <si>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</si>
  <si>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</si>
  <si>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</si>
  <si>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</si>
  <si>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</si>
  <si>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</si>
  <si>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</si>
  <si>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</si>
  <si>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</si>
  <si>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</si>
  <si>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</si>
  <si>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</si>
  <si>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</si>
  <si>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</si>
  <si>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</si>
  <si>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</si>
  <si>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</si>
  <si>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</si>
  <si>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</si>
  <si>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</si>
  <si>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</si>
  <si>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</si>
  <si>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</si>
  <si>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</si>
  <si>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</si>
  <si>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</si>
  <si>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</si>
  <si>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</si>
  <si>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</si>
  <si>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</si>
  <si>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</si>
  <si>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</si>
  <si>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</si>
  <si>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</si>
  <si>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</si>
  <si>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</si>
  <si>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</si>
  <si>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</si>
  <si>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</si>
  <si>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</si>
  <si>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</si>
  <si>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</si>
  <si>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</si>
  <si>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</si>
  <si>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</si>
  <si>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</si>
  <si>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</si>
  <si>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</si>
  <si>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</si>
  <si>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</si>
  <si>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</si>
  <si>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</si>
  <si>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</si>
  <si>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</si>
  <si>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</si>
  <si>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</si>
  <si>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</si>
  <si>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</si>
  <si>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</si>
  <si>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</si>
  <si>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</si>
  <si>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</si>
  <si>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</si>
  <si>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</si>
  <si>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</si>
  <si>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</si>
  <si>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</si>
  <si>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</si>
  <si>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</si>
  <si>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</si>
  <si>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</si>
  <si>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</si>
  <si>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</si>
  <si>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</si>
  <si>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</si>
  <si>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</si>
  <si>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</si>
  <si>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</si>
  <si>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</si>
  <si>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</si>
  <si>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</si>
  <si>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</si>
  <si>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</si>
  <si>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</si>
  <si>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</si>
  <si>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</si>
  <si>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</si>
  <si>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</si>
  <si>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</si>
  <si>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</si>
  <si>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</si>
  <si>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</si>
  <si>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</si>
  <si>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</si>
  <si>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</si>
  <si>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</si>
  <si>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</si>
  <si>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</si>
  <si>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</si>
  <si>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</si>
  <si>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</si>
  <si>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</si>
  <si>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</si>
  <si>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</si>
  <si>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</si>
  <si>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</si>
  <si>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</si>
  <si>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</si>
  <si>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</si>
  <si>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</si>
  <si>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</si>
  <si>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</si>
  <si>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</si>
  <si>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</si>
  <si>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</si>
  <si>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</si>
  <si>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</si>
  <si>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</si>
  <si>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</si>
  <si>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</si>
  <si>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</si>
  <si>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</si>
  <si>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</si>
  <si>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</si>
  <si>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</si>
  <si>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</si>
  <si>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</si>
  <si>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</si>
  <si>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</si>
  <si>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</si>
  <si>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</si>
  <si>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</si>
  <si>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</si>
  <si>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</si>
  <si>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</si>
  <si>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</si>
  <si>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</si>
  <si>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</si>
  <si>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</si>
  <si>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</si>
  <si>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</si>
  <si>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</si>
  <si>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</si>
  <si>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</si>
  <si>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</si>
  <si>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</si>
  <si>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</si>
  <si>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</si>
  <si>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</si>
  <si>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</si>
  <si>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</si>
  <si>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</si>
  <si>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</si>
  <si>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</si>
  <si>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</si>
  <si>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</si>
  <si>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</si>
  <si>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</si>
  <si>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</si>
  <si>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</si>
  <si>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</si>
  <si>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</si>
  <si>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</si>
  <si>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</si>
  <si>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</si>
  <si>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</si>
  <si>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</si>
  <si>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</si>
  <si>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</si>
  <si>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</si>
  <si>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</si>
  <si>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</si>
  <si>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</si>
  <si>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</si>
  <si>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</si>
  <si>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</si>
  <si>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</si>
  <si>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</si>
  <si>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</si>
  <si>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</si>
  <si>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</si>
  <si>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</si>
  <si>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</si>
  <si>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</si>
  <si>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</si>
  <si>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</si>
  <si>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</si>
  <si>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</si>
  <si>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</si>
  <si>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</si>
  <si>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</si>
  <si>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</si>
  <si>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</si>
  <si>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</si>
  <si>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</si>
  <si>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</si>
  <si>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</si>
  <si>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</si>
  <si>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</si>
  <si>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</si>
  <si>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</si>
  <si>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</si>
  <si>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</si>
  <si>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</si>
  <si>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</si>
  <si>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</si>
  <si>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</si>
  <si>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</si>
  <si>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</si>
  <si>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</si>
  <si>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</si>
  <si>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</si>
  <si>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</si>
  <si>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</si>
  <si>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</si>
  <si>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</si>
  <si>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</si>
  <si>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</si>
  <si>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</si>
  <si>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</si>
  <si>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</si>
  <si>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</si>
  <si>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</si>
  <si>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</si>
  <si>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</si>
  <si>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</si>
  <si>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</si>
  <si>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</si>
  <si>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</si>
  <si>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</si>
  <si>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</si>
  <si>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</si>
  <si>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</si>
  <si>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</si>
  <si>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</si>
  <si>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</si>
  <si>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</si>
  <si>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</si>
  <si>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</si>
  <si>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</si>
  <si>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</si>
  <si>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</si>
  <si>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</si>
  <si>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</si>
  <si>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</si>
  <si>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</si>
  <si>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</si>
  <si>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</si>
  <si>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</si>
  <si>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</si>
  <si>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</si>
  <si>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</si>
  <si>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</si>
  <si>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</si>
  <si>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</si>
  <si>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</si>
  <si>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</si>
  <si>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</si>
  <si>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</si>
  <si>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</si>
  <si>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</si>
  <si>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</si>
  <si>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</si>
  <si>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</si>
  <si>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</si>
  <si>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</si>
  <si>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</si>
  <si>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</si>
  <si>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</si>
  <si>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</si>
  <si>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</si>
  <si>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</si>
  <si>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</si>
  <si>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</si>
  <si>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</si>
  <si>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</si>
  <si>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</si>
  <si>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</si>
  <si>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</si>
  <si>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</si>
  <si>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</si>
  <si>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</si>
  <si>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</si>
  <si>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</si>
  <si>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</si>
  <si>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</si>
  <si>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</si>
  <si>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</si>
  <si>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</si>
  <si>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</si>
  <si>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</si>
  <si>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</si>
  <si>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</si>
  <si>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</si>
  <si>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</si>
  <si>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</si>
  <si>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</si>
  <si>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</si>
  <si>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</si>
  <si>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</si>
  <si>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</si>
  <si>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</si>
  <si>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</si>
  <si>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</si>
  <si>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</si>
  <si>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</si>
  <si>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</si>
  <si>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</si>
  <si>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</si>
  <si>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</si>
  <si>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</si>
  <si>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</si>
  <si>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</si>
  <si>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</si>
  <si>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</si>
  <si>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</si>
  <si>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</si>
  <si>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</si>
  <si>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</si>
  <si>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</si>
  <si>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</si>
  <si>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</si>
  <si>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</si>
  <si>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</si>
  <si>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</si>
  <si>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</si>
  <si>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</si>
  <si>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</si>
  <si>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</si>
  <si>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</si>
  <si>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</si>
  <si>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</si>
  <si>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</si>
  <si>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</si>
  <si>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</si>
  <si>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</si>
  <si>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</si>
  <si>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</si>
  <si>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</si>
  <si>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</si>
  <si>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</si>
  <si>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</si>
  <si>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</si>
  <si>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</si>
  <si>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</si>
  <si>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</si>
  <si>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</si>
  <si>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</si>
  <si>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</si>
  <si>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</si>
  <si>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</si>
  <si>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</si>
  <si>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</si>
  <si>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</si>
  <si>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</si>
  <si>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</si>
  <si>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</si>
  <si>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</si>
  <si>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</si>
  <si>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</si>
  <si>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</si>
  <si>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</si>
  <si>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</si>
  <si>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</si>
  <si>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</si>
  <si>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</si>
  <si>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</si>
  <si>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</si>
  <si>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</si>
  <si>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</si>
  <si>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</si>
  <si>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</si>
  <si>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</si>
  <si>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</si>
  <si>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</si>
  <si>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</si>
  <si>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</si>
  <si>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</si>
  <si>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</si>
  <si>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</si>
  <si>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</si>
  <si>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</si>
  <si>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</si>
  <si>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</si>
  <si>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</si>
  <si>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</si>
  <si>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</si>
  <si>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</si>
  <si>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</si>
  <si>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</si>
  <si>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</si>
  <si>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</si>
  <si>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</si>
  <si>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</si>
  <si>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</si>
  <si>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</si>
  <si>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</si>
  <si>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</si>
  <si>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</si>
  <si>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</si>
  <si>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</si>
  <si>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</si>
  <si>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</si>
  <si>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</si>
  <si>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</si>
  <si>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</si>
  <si>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</si>
  <si>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</si>
  <si>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</si>
  <si>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</si>
  <si>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</si>
  <si>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</si>
  <si>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</si>
  <si>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</si>
  <si>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</si>
  <si>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</si>
  <si>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</si>
  <si>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</si>
  <si>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</si>
  <si>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</si>
  <si>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</si>
  <si>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</si>
  <si>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</si>
  <si>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</si>
  <si>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</si>
  <si>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</si>
  <si>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</si>
  <si>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</si>
  <si>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</si>
  <si>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</si>
  <si>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</si>
  <si>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</si>
  <si>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</si>
  <si>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</si>
  <si>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</si>
  <si>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</si>
  <si>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</si>
  <si>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</si>
  <si>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</si>
  <si>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</si>
  <si>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</si>
  <si>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</si>
  <si>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</si>
  <si>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</si>
  <si>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</si>
  <si>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</si>
  <si>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</si>
  <si>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</si>
  <si>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</si>
  <si>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</si>
  <si>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</si>
  <si>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</si>
  <si>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</si>
  <si>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</si>
  <si>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</si>
  <si>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</si>
  <si>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</si>
  <si>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</si>
  <si>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</si>
  <si>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</si>
  <si>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</si>
  <si>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</si>
  <si>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</si>
  <si>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</si>
  <si>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</si>
  <si>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</si>
  <si>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</si>
  <si>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</si>
  <si>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</si>
  <si>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</si>
  <si>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</si>
  <si>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</si>
  <si>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</si>
  <si>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</si>
  <si>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</si>
  <si>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</si>
  <si>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</si>
  <si>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</si>
  <si>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</si>
  <si>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</si>
  <si>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</si>
  <si>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</si>
  <si>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</si>
  <si>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</si>
  <si>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</si>
  <si>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</si>
  <si>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</si>
  <si>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</si>
  <si>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</si>
  <si>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</si>
  <si>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</si>
  <si>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</si>
  <si>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</si>
  <si>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</si>
  <si>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</si>
  <si>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</si>
  <si>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</si>
  <si>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</si>
  <si>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</si>
  <si>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</si>
  <si>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</si>
  <si>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</si>
  <si>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</si>
  <si>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</si>
  <si>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</si>
  <si>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</si>
  <si>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</si>
  <si>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</si>
  <si>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</si>
  <si>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</si>
  <si>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</si>
  <si>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</si>
  <si>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</si>
  <si>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</si>
  <si>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</si>
  <si>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</si>
  <si>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</si>
  <si>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</si>
  <si>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</si>
  <si>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</si>
  <si>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</si>
  <si>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</si>
  <si>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</si>
  <si>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</si>
  <si>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</si>
  <si>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</si>
  <si>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</si>
  <si>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</si>
  <si>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</si>
  <si>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</si>
  <si>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</si>
  <si>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</si>
  <si>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</si>
  <si>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</si>
  <si>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</si>
  <si>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</si>
  <si>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</si>
  <si>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</si>
  <si>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</si>
  <si>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</si>
  <si>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</si>
  <si>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</si>
  <si>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</si>
  <si>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</si>
  <si>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</si>
  <si>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</si>
  <si>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</si>
  <si>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</si>
  <si>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</si>
  <si>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</si>
  <si>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</si>
  <si>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</si>
  <si>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</si>
  <si>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</si>
  <si>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</si>
  <si>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</si>
  <si>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</si>
  <si>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</si>
  <si>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</si>
  <si>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</si>
  <si>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</si>
  <si>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</si>
  <si>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</si>
  <si>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</si>
  <si>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</si>
  <si>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</si>
  <si>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</si>
  <si>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</si>
  <si>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</si>
  <si>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</si>
  <si>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</si>
  <si>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</si>
  <si>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</si>
  <si>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</si>
  <si>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</si>
  <si>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</si>
  <si>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</si>
  <si>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</si>
  <si>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</si>
  <si>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</si>
  <si>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</si>
  <si>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</si>
  <si>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</si>
  <si>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</si>
  <si>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</si>
  <si>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</si>
  <si>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</si>
  <si>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</si>
  <si>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</si>
  <si>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</si>
  <si>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</si>
  <si>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</si>
  <si>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</si>
  <si>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</si>
  <si>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</si>
  <si>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</si>
  <si>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</si>
  <si>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</si>
  <si>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</si>
  <si>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</si>
  <si>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</si>
  <si>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</si>
  <si>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</si>
  <si>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</si>
  <si>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</si>
  <si>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</si>
  <si>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</si>
  <si>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</si>
  <si>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</si>
  <si>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</si>
  <si>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</si>
  <si>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</si>
  <si>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</si>
  <si>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</si>
  <si>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</si>
  <si>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</si>
  <si>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</si>
  <si>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</si>
  <si>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</si>
  <si>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</si>
  <si>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</si>
  <si>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</si>
  <si>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</si>
  <si>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</si>
  <si>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</si>
  <si>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</si>
  <si>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</si>
  <si>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</si>
  <si>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</si>
  <si>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</si>
  <si>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</si>
  <si>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</si>
  <si>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</si>
  <si>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</si>
  <si>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</si>
  <si>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</si>
  <si>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</si>
  <si>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</si>
  <si>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</si>
  <si>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</si>
  <si>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</si>
  <si>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</si>
  <si>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</si>
  <si>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</si>
  <si>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</si>
  <si>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</si>
  <si>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</si>
  <si>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</si>
  <si>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</si>
  <si>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</si>
  <si>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</si>
  <si>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</si>
  <si>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</si>
  <si>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</si>
  <si>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</si>
  <si>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</si>
  <si>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</si>
  <si>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</si>
  <si>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</si>
  <si>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</si>
  <si>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</si>
  <si>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</si>
  <si>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</si>
  <si>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</si>
  <si>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</si>
  <si>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</si>
  <si>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</si>
  <si>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</si>
  <si>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</si>
  <si>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</si>
  <si>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</si>
  <si>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</si>
  <si>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</si>
  <si>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</si>
  <si>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</si>
  <si>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</si>
  <si>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</si>
  <si>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</si>
  <si>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</si>
  <si>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</si>
  <si>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</si>
  <si>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</si>
  <si>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</si>
  <si>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</si>
  <si>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</si>
  <si>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</si>
  <si>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</si>
  <si>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</si>
  <si>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</si>
  <si>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</si>
  <si>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</si>
  <si>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</si>
  <si>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</si>
  <si>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</si>
  <si>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</si>
  <si>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</si>
  <si>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</si>
  <si>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</si>
  <si>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</si>
  <si>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</si>
  <si>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</si>
  <si>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</si>
  <si>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</si>
  <si>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</si>
  <si>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</si>
  <si>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</si>
  <si>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</si>
  <si>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</si>
  <si>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</si>
  <si>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</si>
  <si>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</si>
  <si>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</si>
  <si>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</si>
  <si>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</si>
  <si>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</si>
  <si>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</si>
  <si>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</si>
  <si>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</si>
  <si>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</si>
  <si>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</si>
  <si>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</si>
  <si>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</si>
  <si>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</si>
  <si>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</si>
  <si>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</si>
  <si>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</si>
  <si>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</si>
  <si>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</si>
  <si>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</si>
  <si>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</si>
  <si>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</si>
  <si>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</si>
  <si>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</si>
  <si>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</si>
  <si>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</si>
  <si>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</si>
  <si>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</si>
  <si>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</si>
  <si>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</si>
  <si>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</si>
  <si>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</si>
  <si>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</si>
  <si>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</si>
  <si>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</si>
  <si>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</si>
  <si>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</si>
  <si>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</si>
  <si>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</si>
  <si>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</si>
  <si>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</si>
  <si>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</si>
  <si>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</si>
  <si>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</si>
  <si>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</si>
  <si>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</si>
  <si>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</si>
  <si>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</si>
  <si>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</si>
  <si>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</si>
  <si>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</si>
  <si>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</si>
  <si>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</si>
  <si>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</si>
  <si>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</si>
  <si>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</si>
  <si>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</si>
  <si>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</si>
  <si>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</si>
  <si>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</si>
  <si>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</si>
  <si>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</si>
  <si>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</si>
  <si>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</si>
  <si>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</si>
  <si>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</si>
  <si>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</si>
  <si>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</si>
  <si>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</si>
  <si>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</si>
  <si>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</si>
  <si>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</si>
  <si>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</si>
  <si>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</si>
  <si>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</si>
  <si>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</si>
  <si>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</si>
  <si>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</si>
  <si>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</si>
  <si>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</si>
  <si>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</si>
  <si>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</si>
  <si>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</si>
  <si>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</si>
  <si>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</si>
  <si>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</si>
  <si>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</si>
  <si>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</si>
  <si>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</si>
  <si>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</si>
  <si>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</si>
  <si>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</si>
  <si>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</si>
  <si>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</si>
  <si>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</si>
  <si>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</si>
  <si>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</si>
  <si>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</si>
  <si>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</si>
  <si>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</si>
  <si>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</si>
  <si>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</si>
  <si>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</si>
  <si>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</si>
  <si>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</si>
  <si>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</si>
  <si>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</si>
  <si>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</si>
  <si>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</si>
  <si>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</si>
  <si>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</si>
  <si>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</si>
  <si>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</si>
  <si>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</si>
  <si>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</si>
  <si>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</si>
  <si>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</si>
  <si>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</si>
  <si>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</si>
  <si>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</si>
  <si>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</si>
  <si>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</si>
  <si>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</si>
  <si>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</si>
  <si>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</si>
  <si>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</si>
  <si>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</si>
  <si>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</si>
  <si>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</si>
  <si>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</si>
  <si>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</si>
  <si>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</si>
  <si>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</si>
  <si>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</si>
  <si>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</si>
  <si>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</si>
  <si>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</si>
  <si>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</si>
  <si>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</si>
  <si>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</si>
  <si>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</si>
  <si>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</si>
  <si>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</si>
  <si>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</si>
  <si>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</si>
  <si>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</si>
  <si>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</si>
  <si>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</si>
  <si>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</si>
  <si>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</si>
  <si>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</si>
  <si>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</si>
  <si>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</si>
  <si>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</si>
  <si>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</si>
  <si>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</si>
  <si>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</si>
  <si>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</si>
  <si>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</si>
  <si>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</si>
  <si>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</si>
  <si>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</si>
  <si>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</si>
  <si>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</si>
  <si>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</si>
  <si>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</si>
  <si>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</si>
  <si>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</si>
  <si>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</si>
  <si>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</si>
  <si>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</si>
  <si>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</si>
  <si>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</si>
  <si>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</si>
  <si>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</si>
  <si>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</si>
  <si>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</si>
  <si>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</si>
  <si>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</si>
  <si>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</si>
  <si>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</si>
  <si>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</si>
  <si>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</si>
  <si>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</si>
  <si>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</si>
  <si>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</si>
  <si>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</si>
  <si>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</si>
  <si>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</si>
  <si>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</si>
  <si>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</si>
  <si>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</si>
  <si>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</si>
  <si>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</si>
  <si>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</si>
  <si>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</si>
  <si>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</si>
  <si>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</si>
  <si>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</si>
  <si>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</si>
  <si>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</si>
  <si>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</si>
  <si>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</si>
  <si>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</si>
  <si>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</si>
  <si>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</si>
  <si>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</si>
  <si>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</si>
  <si>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</si>
  <si>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</si>
  <si>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</si>
  <si>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</si>
  <si>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</si>
  <si>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</si>
  <si>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</si>
  <si>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</si>
  <si>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</si>
  <si>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</si>
  <si>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</si>
  <si>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</si>
  <si>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</si>
  <si>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</si>
  <si>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</si>
  <si>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</si>
  <si>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</si>
  <si>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</si>
  <si>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</si>
  <si>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</si>
  <si>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</si>
  <si>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</si>
  <si>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</si>
  <si>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</si>
  <si>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</si>
  <si>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</si>
  <si>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</si>
  <si>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</si>
  <si>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</si>
  <si>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</si>
  <si>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</si>
  <si>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</si>
  <si>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</si>
  <si>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</si>
  <si>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</si>
  <si>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</si>
  <si>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</si>
  <si>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</si>
  <si>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</si>
  <si>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</si>
  <si>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</si>
  <si>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</si>
  <si>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</si>
  <si>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</si>
  <si>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</si>
  <si>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</si>
  <si>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</si>
  <si>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</si>
  <si>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</si>
  <si>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</si>
  <si>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</si>
  <si>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</si>
  <si>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</si>
  <si>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</si>
  <si>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</si>
  <si>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</si>
  <si>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</si>
  <si>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</si>
  <si>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</si>
  <si>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</si>
  <si>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</si>
  <si>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</si>
  <si>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</si>
  <si>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</si>
  <si>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</si>
  <si>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</si>
  <si>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</si>
  <si>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</si>
  <si>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</si>
  <si>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</si>
  <si>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</si>
  <si>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</si>
  <si>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</si>
  <si>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</si>
  <si>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</si>
  <si>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</si>
  <si>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</si>
  <si>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</si>
  <si>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</si>
  <si>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</si>
  <si>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</si>
  <si>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</si>
  <si>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</si>
  <si>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</si>
  <si>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</si>
  <si>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</si>
  <si>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</si>
  <si>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</si>
  <si>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</si>
  <si>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</si>
  <si>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</si>
  <si>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</si>
  <si>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</si>
  <si>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</si>
  <si>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</si>
  <si>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</si>
  <si>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</si>
  <si>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</si>
  <si>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</si>
  <si>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</si>
  <si>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</si>
  <si>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</si>
  <si>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</si>
  <si>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</si>
  <si>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</si>
  <si>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</si>
  <si>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</si>
  <si>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</si>
  <si>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</si>
  <si>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</si>
  <si>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</si>
  <si>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</si>
  <si>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</si>
  <si>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</si>
  <si>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</si>
  <si>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</si>
  <si>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</si>
  <si>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</si>
  <si>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</si>
  <si>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</si>
  <si>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</si>
  <si>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</si>
  <si>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</si>
  <si>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</si>
  <si>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</si>
  <si>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</si>
  <si>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</si>
  <si>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</si>
  <si>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</si>
  <si>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</si>
  <si>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</si>
  <si>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</si>
  <si>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</si>
  <si>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</si>
  <si>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</si>
  <si>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</si>
  <si>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</si>
  <si>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</si>
  <si>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</si>
  <si>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</si>
  <si>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</si>
  <si>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</si>
  <si>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</si>
  <si>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</si>
  <si>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</si>
  <si>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</si>
  <si>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</si>
  <si>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</si>
  <si>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</si>
  <si>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</si>
  <si>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</si>
  <si>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</si>
  <si>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</si>
  <si>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</si>
  <si>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</si>
  <si>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</si>
  <si>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</si>
  <si>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</si>
  <si>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</si>
  <si>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</si>
  <si>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</si>
  <si>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</si>
  <si>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</si>
  <si>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</si>
  <si>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</si>
  <si>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</si>
  <si>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</si>
  <si>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</si>
  <si>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</si>
  <si>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</si>
  <si>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</si>
  <si>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</si>
  <si>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</si>
  <si>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</si>
  <si>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</si>
  <si>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</si>
  <si>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</si>
  <si>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</si>
  <si>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</si>
  <si>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</si>
  <si>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</si>
  <si>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</si>
  <si>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</si>
  <si>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</si>
  <si>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</si>
  <si>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</si>
  <si>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</si>
  <si>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</si>
  <si>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</si>
  <si>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</si>
  <si>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</si>
  <si>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</si>
  <si>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</si>
  <si>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</si>
  <si>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</si>
  <si>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</si>
  <si>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</si>
  <si>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</si>
  <si>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</si>
  <si>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</si>
  <si>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</si>
  <si>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</si>
  <si>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</si>
  <si>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</si>
  <si>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</si>
  <si>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</si>
  <si>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</si>
  <si>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</si>
  <si>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</si>
  <si>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</si>
  <si>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</si>
  <si>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</si>
  <si>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</si>
  <si>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</si>
  <si>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</si>
  <si>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</si>
  <si>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</si>
  <si>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</si>
  <si>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</si>
  <si>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</si>
  <si>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</si>
  <si>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</si>
  <si>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</si>
  <si>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</si>
  <si>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</si>
  <si>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</si>
  <si>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</si>
  <si>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</si>
  <si>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</si>
  <si>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</si>
  <si>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</si>
  <si>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</si>
  <si>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</si>
  <si>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</si>
  <si>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</si>
  <si>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</si>
  <si>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</si>
  <si>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</si>
  <si>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</si>
  <si>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</si>
  <si>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</si>
  <si>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</si>
  <si>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</si>
  <si>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</si>
  <si>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</si>
  <si>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</si>
  <si>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</si>
  <si>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</si>
  <si>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</si>
  <si>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</si>
  <si>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</si>
  <si>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</si>
  <si>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</si>
  <si>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</si>
  <si>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</si>
  <si>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</si>
  <si>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</si>
  <si>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</si>
  <si>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</si>
  <si>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</si>
  <si>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</si>
  <si>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</si>
  <si>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</si>
  <si>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</si>
  <si>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</si>
  <si>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</si>
  <si>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</si>
  <si>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</si>
  <si>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</si>
  <si>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</si>
  <si>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</si>
  <si>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</si>
  <si>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</si>
  <si>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</si>
  <si>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</si>
  <si>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</si>
  <si>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</si>
  <si>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</si>
  <si>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</si>
  <si>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</si>
  <si>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</si>
  <si>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</si>
  <si>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</si>
  <si>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</si>
  <si>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</si>
  <si>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</si>
  <si>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</si>
  <si>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</si>
  <si>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</si>
  <si>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</si>
  <si>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</si>
  <si>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</si>
  <si>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</si>
  <si>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</si>
  <si>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</si>
  <si>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</si>
  <si>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</si>
  <si>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</si>
  <si>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</si>
  <si>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</si>
  <si>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</si>
  <si>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</si>
  <si>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</si>
  <si>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</si>
  <si>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</si>
  <si>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</si>
  <si>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</si>
  <si>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</si>
  <si>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</si>
  <si>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</si>
  <si>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</si>
  <si>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</si>
  <si>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</si>
  <si>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</si>
  <si>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</si>
  <si>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</si>
  <si>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</si>
  <si>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</si>
  <si>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</si>
  <si>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</si>
  <si>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</si>
  <si>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</si>
  <si>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</si>
  <si>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</si>
  <si>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</si>
  <si>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</si>
  <si>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</si>
  <si>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</si>
  <si>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</si>
  <si>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</si>
  <si>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</si>
  <si>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</si>
  <si>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</si>
  <si>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</si>
  <si>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</si>
  <si>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</si>
  <si>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</si>
  <si>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</si>
  <si>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</si>
  <si>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</si>
  <si>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</si>
  <si>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</si>
  <si>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</si>
  <si>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</si>
  <si>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</si>
  <si>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</si>
  <si>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</si>
  <si>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</si>
  <si>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</si>
  <si>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</si>
  <si>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</si>
  <si>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</si>
  <si>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</si>
  <si>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</si>
  <si>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</si>
  <si>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</si>
  <si>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</si>
  <si>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</si>
  <si>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</si>
  <si>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</si>
  <si>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</si>
  <si>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</si>
  <si>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</si>
  <si>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</si>
  <si>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</si>
  <si>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</si>
  <si>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</si>
  <si>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</si>
  <si>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</si>
  <si>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</si>
  <si>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</si>
  <si>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</si>
  <si>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</si>
  <si>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</si>
  <si>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</si>
  <si>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</si>
  <si>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</si>
  <si>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</si>
  <si>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</si>
  <si>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</si>
  <si>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</si>
  <si>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</si>
  <si>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</si>
  <si>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</si>
  <si>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</si>
  <si>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</si>
  <si>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</si>
  <si>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</si>
  <si>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</si>
  <si>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</si>
  <si>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</si>
  <si>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</si>
  <si>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</si>
  <si>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</si>
  <si>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</si>
  <si>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</si>
  <si>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</si>
  <si>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</si>
  <si>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</si>
  <si>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</si>
  <si>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</si>
  <si>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</si>
  <si>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</si>
  <si>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</si>
  <si>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</si>
  <si>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</si>
  <si>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</si>
  <si>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</si>
  <si>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</si>
  <si>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</si>
  <si>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</si>
  <si>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</si>
  <si>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</si>
  <si>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</si>
  <si>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</si>
  <si>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</si>
  <si>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</si>
  <si>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</si>
  <si>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</si>
  <si>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</si>
  <si>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</si>
  <si>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</si>
  <si>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</si>
  <si>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</si>
  <si>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</si>
  <si>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</si>
  <si>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</si>
  <si>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</si>
  <si>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</si>
  <si>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</si>
  <si>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</si>
  <si>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</si>
  <si>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</si>
  <si>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</si>
  <si>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</si>
  <si>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</si>
  <si>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</si>
  <si>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</si>
  <si>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</si>
  <si>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</si>
  <si>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</si>
  <si>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</si>
  <si>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</si>
  <si>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</si>
  <si>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</si>
  <si>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</si>
  <si>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</si>
  <si>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</si>
  <si>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</si>
  <si>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</si>
  <si>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</si>
  <si>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</si>
  <si>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</si>
  <si>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</si>
  <si>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</si>
  <si>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</si>
  <si>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</si>
  <si>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</si>
  <si>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</si>
  <si>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</si>
  <si>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</si>
  <si>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</si>
  <si>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</si>
  <si>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</si>
  <si>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</si>
  <si>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</si>
  <si>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</si>
  <si>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</si>
  <si>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</si>
  <si>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</si>
  <si>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</si>
  <si>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</si>
  <si>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</si>
  <si>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</si>
  <si>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</si>
  <si>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</si>
  <si>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</si>
  <si>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</si>
  <si>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</si>
  <si>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</si>
  <si>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</si>
  <si>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</si>
  <si>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</si>
  <si>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</si>
  <si>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</si>
  <si>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</si>
  <si>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</si>
  <si>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</si>
  <si>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</si>
  <si>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</si>
  <si>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</si>
  <si>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</si>
  <si>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</si>
  <si>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</si>
  <si>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</si>
  <si>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</si>
  <si>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</si>
  <si>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</si>
  <si>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</si>
  <si>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</si>
  <si>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</si>
  <si>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</si>
  <si>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</si>
  <si>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</si>
  <si>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</si>
  <si>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</si>
  <si>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</si>
  <si>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</si>
  <si>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</si>
  <si>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</si>
  <si>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</si>
  <si>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</si>
  <si>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</si>
  <si>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</si>
  <si>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</si>
  <si>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</si>
  <si>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</si>
  <si>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</si>
  <si>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</si>
  <si>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</si>
  <si>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</si>
  <si>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</si>
  <si>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</si>
  <si>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</si>
  <si>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</si>
  <si>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</si>
  <si>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</si>
  <si>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</si>
  <si>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</si>
  <si>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</si>
  <si>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</si>
  <si>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</si>
  <si>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</si>
  <si>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</si>
  <si>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</si>
  <si>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</si>
  <si>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</si>
  <si>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</si>
  <si>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</si>
  <si>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</si>
  <si>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</si>
  <si>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</si>
  <si>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</si>
  <si>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</si>
  <si>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</si>
  <si>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</si>
  <si>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</si>
  <si>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</si>
  <si>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</si>
  <si>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</si>
  <si>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</si>
  <si>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</si>
  <si>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</si>
  <si>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</si>
  <si>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</si>
  <si>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</si>
  <si>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</si>
  <si>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</si>
  <si>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</si>
  <si>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</si>
  <si>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</si>
  <si>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</si>
  <si>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</si>
  <si>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</si>
  <si>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</si>
  <si>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</si>
  <si>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</si>
  <si>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</si>
  <si>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</si>
  <si>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</si>
  <si>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</si>
  <si>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</si>
  <si>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</si>
  <si>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</si>
  <si>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</si>
  <si>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</si>
  <si>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</si>
  <si>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</si>
  <si>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</si>
  <si>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</si>
  <si>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</si>
  <si>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</si>
  <si>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</si>
  <si>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</si>
  <si>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</si>
  <si>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</si>
  <si>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</si>
  <si>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</si>
  <si>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</si>
  <si>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</si>
  <si>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</si>
  <si>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</si>
  <si>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</si>
  <si>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</si>
  <si>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</si>
  <si>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</si>
  <si>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</si>
  <si>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</si>
  <si>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</si>
  <si>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</si>
  <si>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</si>
  <si>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</si>
  <si>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</si>
  <si>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</si>
  <si>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</si>
  <si>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</si>
  <si>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</si>
  <si>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</si>
  <si>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</si>
  <si>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</si>
  <si>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</si>
  <si>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</si>
  <si>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</si>
  <si>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</si>
  <si>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</si>
  <si>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</si>
  <si>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</si>
  <si>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</si>
  <si>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</si>
  <si>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</si>
  <si>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</si>
  <si>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</si>
  <si>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</si>
  <si>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</si>
  <si>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</si>
  <si>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</si>
  <si>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</si>
  <si>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</si>
  <si>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</si>
  <si>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</si>
  <si>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</si>
  <si>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</si>
  <si>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</si>
  <si>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</si>
  <si>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</si>
  <si>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</si>
  <si>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</si>
  <si>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</si>
  <si>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</si>
  <si>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</si>
  <si>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</si>
  <si>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</si>
  <si>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</si>
  <si>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</si>
  <si>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</si>
  <si>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</si>
  <si>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</si>
  <si>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</si>
  <si>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</si>
  <si>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</si>
  <si>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</si>
  <si>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</si>
  <si>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</si>
  <si>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</si>
  <si>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</si>
  <si>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</si>
  <si>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</si>
  <si>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</si>
  <si>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</si>
  <si>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</si>
  <si>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</si>
  <si>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</si>
  <si>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</si>
  <si>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</si>
  <si>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</si>
  <si>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</si>
  <si>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</si>
  <si>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</si>
  <si>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</si>
  <si>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</si>
  <si>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</si>
  <si>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</si>
  <si>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</si>
  <si>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</si>
  <si>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</si>
  <si>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</si>
  <si>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</si>
  <si>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</si>
  <si>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</si>
  <si>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</si>
  <si>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</si>
  <si>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</si>
  <si>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</si>
  <si>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</si>
  <si>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</si>
  <si>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</si>
  <si>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</si>
  <si>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</si>
  <si>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</si>
  <si>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</si>
  <si>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</si>
  <si>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</si>
  <si>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</si>
  <si>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</si>
  <si>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</si>
  <si>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</si>
  <si>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</si>
  <si>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</si>
  <si>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</si>
  <si>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</si>
  <si>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</si>
  <si>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</si>
  <si>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</si>
  <si>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</si>
  <si>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</si>
  <si>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</si>
  <si>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</si>
  <si>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</si>
  <si>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</si>
  <si>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</si>
  <si>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</si>
  <si>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</si>
  <si>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</si>
  <si>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</si>
  <si>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</si>
  <si>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</si>
  <si>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</si>
  <si>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</si>
  <si>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</si>
  <si>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</si>
  <si>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</si>
  <si>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</si>
  <si>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</si>
  <si>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</si>
  <si>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</si>
  <si>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</si>
  <si>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</si>
  <si>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</si>
  <si>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</si>
  <si>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</si>
  <si>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</si>
  <si>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</si>
  <si>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</si>
  <si>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</si>
  <si>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</si>
  <si>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</si>
  <si>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</si>
  <si>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</si>
  <si>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</si>
  <si>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</si>
  <si>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</si>
  <si>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</si>
  <si>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</si>
  <si>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</si>
  <si>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</si>
  <si>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</si>
  <si>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</si>
  <si>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</si>
  <si>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</si>
  <si>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</si>
  <si>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</si>
  <si>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</si>
  <si>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</si>
  <si>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</si>
  <si>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</si>
  <si>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</si>
  <si>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</si>
  <si>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</si>
  <si>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</si>
  <si>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</si>
  <si>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</si>
  <si>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</si>
  <si>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</si>
  <si>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</si>
  <si>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</si>
  <si>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</si>
  <si>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</si>
  <si>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</si>
  <si>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</si>
  <si>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</si>
  <si>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</si>
  <si>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</si>
  <si>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</si>
  <si>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</si>
  <si>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</si>
  <si>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</si>
  <si>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</si>
  <si>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</si>
  <si>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</si>
  <si>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</si>
  <si>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</si>
  <si>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</si>
  <si>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</si>
  <si>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</si>
  <si>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</si>
  <si>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</si>
  <si>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</si>
  <si>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</si>
  <si>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</si>
  <si>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</si>
  <si>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</si>
  <si>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</si>
  <si>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</si>
  <si>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</si>
  <si>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</si>
  <si>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</si>
  <si>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</si>
  <si>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</si>
  <si>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</si>
  <si>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</si>
  <si>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</si>
  <si>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</si>
  <si>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</si>
  <si>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</si>
  <si>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</si>
  <si>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</si>
  <si>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</si>
  <si>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</si>
  <si>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</si>
  <si>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</si>
  <si>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</si>
  <si>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</si>
  <si>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</si>
  <si>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</si>
  <si>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</si>
  <si>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</si>
  <si>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</si>
  <si>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</si>
  <si>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</si>
  <si>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</si>
  <si>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</si>
  <si>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</si>
  <si>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</si>
  <si>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</si>
  <si>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</si>
  <si>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</si>
  <si>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</si>
  <si>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</si>
  <si>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</si>
  <si>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</si>
  <si>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</si>
  <si>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</si>
  <si>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</si>
  <si>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</si>
  <si>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</si>
  <si>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</si>
  <si>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</si>
  <si>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</si>
  <si>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</si>
  <si>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</si>
  <si>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</si>
  <si>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</si>
  <si>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</si>
  <si>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</si>
  <si>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</si>
  <si>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</si>
  <si>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</si>
  <si>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</si>
  <si>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</si>
  <si>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</si>
  <si>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</si>
  <si>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</si>
  <si>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</si>
  <si>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</si>
  <si>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</si>
  <si>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</si>
  <si>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</si>
  <si>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</si>
  <si>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</si>
  <si>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</si>
  <si>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</si>
  <si>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</si>
  <si>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</si>
  <si>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</si>
  <si>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</si>
  <si>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</si>
  <si>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</si>
  <si>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</si>
  <si>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</si>
  <si>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</si>
  <si>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</si>
  <si>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</si>
  <si>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</si>
  <si>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</si>
  <si>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</si>
  <si>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</si>
  <si>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</si>
  <si>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</si>
  <si>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</si>
  <si>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</si>
  <si>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</si>
  <si>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</si>
  <si>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</si>
  <si>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</si>
  <si>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</si>
  <si>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</si>
  <si>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</si>
  <si>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</si>
  <si>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</si>
  <si>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</si>
  <si>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</si>
  <si>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</si>
  <si>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</si>
  <si>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</si>
  <si>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</si>
  <si>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</si>
  <si>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</si>
  <si>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</si>
  <si>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</si>
  <si>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</si>
  <si>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</si>
  <si>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</si>
  <si>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</si>
  <si>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</si>
  <si>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</si>
  <si>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</si>
  <si>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</si>
  <si>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</si>
  <si>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</si>
  <si>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</si>
  <si>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</si>
  <si>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</si>
  <si>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</si>
  <si>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</si>
  <si>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</si>
  <si>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</si>
  <si>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</si>
  <si>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</si>
  <si>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</si>
  <si>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</si>
  <si>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</si>
  <si>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</si>
  <si>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</si>
  <si>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</si>
  <si>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</si>
  <si>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</si>
  <si>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</si>
  <si>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</si>
  <si>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</si>
  <si>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</si>
  <si>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</si>
  <si>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</si>
  <si>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</si>
  <si>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</si>
  <si>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</si>
  <si>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</si>
  <si>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</si>
  <si>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</si>
  <si>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</si>
  <si>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</si>
  <si>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</si>
  <si>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</si>
  <si>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</si>
  <si>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</si>
  <si>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</si>
  <si>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</si>
  <si>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</si>
  <si>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</si>
  <si>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</si>
  <si>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</si>
  <si>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</si>
  <si>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</si>
  <si>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</si>
  <si>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</si>
  <si>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</si>
  <si>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</si>
  <si>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</si>
  <si>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</si>
  <si>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</si>
  <si>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</si>
  <si>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</si>
  <si>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</si>
  <si>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</si>
  <si>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</si>
  <si>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</si>
  <si>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</si>
  <si>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</si>
  <si>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</si>
  <si>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</si>
  <si>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</si>
  <si>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</si>
  <si>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</si>
  <si>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</si>
  <si>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</si>
  <si>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</si>
  <si>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</si>
  <si>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</si>
  <si>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</si>
  <si>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</si>
  <si>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</si>
  <si>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</si>
  <si>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</si>
  <si>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</si>
  <si>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</si>
  <si>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</si>
  <si>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</si>
  <si>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</si>
  <si>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</si>
  <si>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</si>
  <si>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</si>
  <si>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</si>
  <si>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</si>
  <si>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</si>
  <si>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</si>
  <si>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</si>
  <si>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</si>
  <si>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</si>
  <si>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</si>
  <si>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</si>
  <si>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</si>
  <si>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</si>
  <si>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</si>
  <si>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</si>
  <si>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</si>
  <si>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</si>
  <si>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</si>
  <si>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</si>
  <si>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</si>
  <si>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</si>
  <si>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</si>
  <si>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</si>
  <si>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</si>
  <si>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</si>
  <si>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</si>
  <si>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</si>
  <si>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</si>
  <si>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</si>
  <si>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</si>
  <si>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</si>
  <si>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</si>
  <si>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</si>
  <si>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</si>
  <si>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</si>
  <si>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</si>
  <si>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</si>
  <si>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</si>
  <si>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</si>
  <si>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</si>
  <si>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</si>
  <si>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</si>
  <si>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</si>
  <si>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</si>
  <si>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</si>
  <si>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</si>
  <si>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</si>
  <si>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</si>
  <si>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</si>
  <si>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</si>
  <si>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</si>
  <si>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</si>
  <si>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</si>
  <si>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</si>
  <si>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</si>
  <si>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</si>
  <si>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</si>
  <si>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</si>
  <si>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</si>
  <si>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</si>
  <si>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</si>
  <si>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</si>
  <si>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</si>
  <si>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</si>
  <si>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</si>
  <si>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</si>
  <si>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</si>
  <si>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</si>
  <si>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</si>
  <si>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</si>
  <si>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</si>
  <si>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</si>
  <si>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</si>
  <si>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</si>
  <si>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</si>
  <si>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</si>
  <si>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</si>
  <si>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</si>
  <si>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</si>
  <si>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</si>
  <si>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</si>
  <si>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</si>
  <si>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</si>
  <si>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</si>
  <si>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</si>
  <si>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</si>
  <si>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</si>
  <si>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</si>
  <si>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</si>
  <si>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</si>
  <si>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</si>
  <si>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</si>
  <si>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</si>
  <si>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</si>
  <si>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</si>
  <si>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</si>
  <si>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</si>
  <si>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</si>
  <si>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</si>
  <si>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</si>
  <si>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</si>
  <si>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</si>
  <si>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</si>
  <si>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</si>
  <si>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</si>
  <si>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</si>
  <si>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</si>
  <si>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</si>
  <si>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</si>
  <si>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</si>
  <si>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</si>
  <si>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</si>
  <si>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</si>
  <si>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</si>
  <si>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</si>
  <si>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</si>
  <si>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</si>
  <si>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</si>
  <si>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</si>
  <si>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</si>
  <si>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</si>
  <si>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</si>
  <si>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</si>
  <si>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</si>
  <si>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</si>
  <si>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</si>
  <si>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</si>
  <si>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</si>
  <si>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</si>
  <si>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</si>
  <si>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</si>
  <si>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</si>
  <si>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</si>
  <si>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</si>
  <si>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</si>
  <si>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</si>
  <si>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</si>
  <si>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</si>
  <si>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</si>
  <si>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</si>
  <si>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</si>
  <si>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</si>
  <si>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</si>
  <si>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</si>
  <si>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</si>
  <si>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</si>
  <si>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</si>
  <si>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</si>
  <si>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</si>
  <si>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</si>
  <si>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</si>
  <si>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</si>
  <si>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</si>
  <si>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</si>
  <si>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</si>
  <si>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</si>
  <si>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</si>
  <si>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</si>
  <si>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</si>
  <si>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</si>
  <si>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</si>
  <si>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</si>
  <si>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</si>
  <si>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</si>
  <si>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</si>
  <si>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</si>
  <si>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</si>
  <si>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</si>
  <si>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</si>
  <si>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</si>
  <si>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</si>
  <si>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</si>
  <si>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</si>
  <si>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</si>
  <si>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</si>
  <si>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</si>
  <si>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</si>
  <si>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</si>
  <si>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</si>
  <si>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</si>
  <si>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</si>
  <si>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</si>
  <si>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</si>
  <si>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</si>
  <si>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</si>
  <si>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</si>
  <si>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</si>
  <si>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</si>
  <si>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</si>
  <si>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</si>
  <si>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</si>
  <si>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</si>
  <si>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</si>
  <si>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</si>
  <si>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</si>
  <si>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</si>
  <si>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</si>
  <si>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</si>
  <si>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</si>
  <si>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</si>
  <si>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</si>
  <si>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</si>
  <si>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</si>
  <si>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</si>
  <si>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</si>
  <si>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</si>
  <si>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</si>
  <si>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</si>
  <si>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</si>
  <si>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</si>
  <si>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</si>
  <si>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</si>
  <si>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</si>
  <si>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</si>
  <si>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</si>
  <si>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</si>
  <si>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</si>
  <si>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</si>
  <si>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</si>
  <si>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</si>
  <si>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</si>
  <si>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</si>
  <si>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</si>
  <si>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</si>
  <si>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</si>
  <si>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</si>
  <si>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</si>
  <si>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</si>
  <si>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</si>
  <si>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</si>
  <si>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</si>
  <si>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</si>
  <si>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</si>
  <si>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</si>
  <si>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</si>
  <si>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</si>
  <si>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</si>
  <si>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</si>
  <si>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</si>
  <si>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</si>
  <si>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</si>
  <si>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</si>
  <si>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</si>
  <si>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</si>
  <si>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</si>
  <si>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</si>
  <si>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</si>
  <si>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</si>
  <si>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</si>
  <si>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</si>
  <si>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</si>
  <si>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</si>
  <si>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</si>
  <si>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</si>
  <si>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</si>
  <si>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</si>
  <si>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</si>
  <si>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</si>
  <si>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</si>
  <si>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</si>
  <si>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</si>
  <si>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</si>
  <si>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</si>
  <si>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</si>
  <si>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</si>
  <si>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</si>
  <si>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</si>
  <si>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</si>
  <si>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</si>
  <si>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</si>
  <si>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</si>
  <si>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</si>
  <si>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</si>
  <si>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</si>
  <si>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</si>
  <si>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</si>
  <si>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</si>
  <si>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</si>
  <si>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</si>
  <si>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</si>
  <si>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</si>
  <si>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</si>
  <si>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</si>
  <si>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</si>
  <si>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</si>
  <si>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</si>
  <si>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</si>
  <si>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</si>
  <si>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</si>
  <si>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</si>
  <si>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</si>
  <si>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</si>
  <si>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</si>
  <si>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</si>
  <si>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</si>
  <si>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</si>
  <si>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</si>
  <si>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</si>
  <si>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</si>
  <si>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</si>
  <si>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</si>
  <si>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</si>
  <si>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</si>
  <si>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</si>
  <si>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</si>
  <si>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</si>
  <si>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</si>
  <si>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</si>
  <si>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</si>
  <si>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</si>
  <si>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</si>
  <si>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</si>
  <si>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</si>
  <si>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</si>
  <si>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</si>
  <si>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</si>
  <si>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</si>
  <si>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</si>
  <si>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</si>
  <si>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</si>
  <si>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</si>
  <si>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</si>
  <si>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</si>
  <si>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</si>
  <si>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</si>
  <si>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</si>
  <si>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</si>
  <si>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</si>
  <si>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</si>
  <si>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</si>
  <si>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</si>
  <si>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</si>
  <si>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</si>
  <si>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</si>
  <si>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</si>
  <si>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</si>
  <si>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</si>
  <si>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</si>
  <si>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</si>
  <si>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</si>
  <si>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</si>
  <si>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</si>
  <si>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</si>
  <si>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</si>
  <si>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</si>
  <si>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</si>
  <si>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</si>
  <si>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</si>
  <si>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</si>
  <si>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</si>
  <si>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</si>
  <si>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</si>
  <si>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</si>
  <si>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</si>
  <si>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</si>
  <si>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</si>
  <si>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</si>
  <si>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</si>
  <si>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</si>
  <si>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</si>
  <si>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</si>
  <si>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</si>
  <si>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</si>
  <si>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</si>
  <si>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</si>
  <si>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</si>
  <si>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</si>
  <si>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</si>
  <si>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</si>
  <si>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</si>
  <si>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</si>
  <si>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</si>
  <si>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</si>
  <si>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</si>
  <si>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</si>
  <si>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</si>
  <si>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</si>
  <si>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</si>
  <si>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</si>
  <si>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</si>
  <si>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</si>
  <si>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</si>
  <si>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</si>
  <si>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</si>
  <si>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</si>
  <si>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</si>
  <si>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</si>
  <si>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</si>
  <si>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</si>
  <si>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</si>
  <si>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</si>
  <si>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</si>
  <si>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</si>
  <si>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</si>
  <si>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</si>
  <si>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</si>
  <si>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</si>
  <si>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</si>
  <si>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</si>
  <si>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</si>
  <si>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</si>
  <si>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</si>
  <si>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</si>
  <si>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</si>
  <si>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</si>
  <si>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</si>
  <si>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</si>
  <si>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</si>
  <si>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</si>
  <si>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</si>
  <si>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</si>
  <si>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</si>
  <si>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</si>
  <si>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</si>
  <si>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</si>
  <si>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</si>
  <si>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</si>
  <si>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</si>
  <si>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</si>
  <si>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</si>
  <si>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</si>
  <si>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</si>
  <si>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</si>
  <si>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</si>
  <si>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</si>
  <si>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</si>
  <si>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</si>
  <si>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</si>
  <si>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</si>
  <si>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</si>
  <si>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</si>
  <si>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</si>
  <si>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</si>
  <si>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</si>
  <si>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</si>
  <si>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</si>
  <si>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</si>
  <si>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</si>
  <si>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</si>
  <si>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</si>
  <si>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</si>
  <si>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</si>
  <si>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</si>
  <si>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</si>
  <si>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</si>
  <si>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</si>
  <si>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</si>
  <si>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</si>
  <si>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</si>
  <si>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</si>
  <si>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</si>
  <si>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</si>
  <si>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</si>
  <si>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</si>
  <si>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</si>
  <si>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</si>
  <si>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</si>
  <si>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</si>
  <si>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</si>
  <si>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</si>
  <si>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</si>
  <si>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</si>
  <si>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</si>
  <si>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</si>
  <si>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</si>
  <si>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</si>
  <si>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</si>
  <si>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</si>
  <si>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</si>
  <si>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</si>
  <si>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</si>
  <si>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</si>
  <si>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</si>
  <si>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</si>
  <si>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</si>
  <si>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</si>
  <si>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</si>
  <si>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</si>
  <si>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</si>
  <si>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</si>
  <si>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</si>
  <si>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</si>
  <si>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</si>
  <si>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</si>
  <si>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</si>
  <si>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</si>
  <si>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</si>
  <si>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</si>
  <si>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</si>
  <si>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</si>
  <si>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</si>
  <si>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</si>
  <si>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</si>
  <si>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</si>
  <si>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</si>
  <si>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</si>
  <si>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</si>
  <si>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</si>
  <si>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</si>
  <si>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</si>
  <si>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</si>
  <si>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</si>
  <si>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</si>
  <si>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</si>
  <si>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</si>
  <si>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</si>
  <si>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</si>
  <si>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</si>
  <si>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</si>
  <si>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</si>
  <si>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</si>
  <si>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</si>
  <si>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</si>
  <si>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</si>
  <si>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</si>
  <si>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</si>
  <si>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</si>
  <si>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</si>
  <si>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</si>
  <si>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</si>
  <si>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</si>
  <si>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</si>
  <si>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</si>
  <si>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</si>
  <si>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</si>
  <si>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</si>
  <si>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</si>
  <si>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</si>
  <si>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</si>
  <si>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</si>
  <si>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</si>
  <si>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</si>
  <si>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</si>
  <si>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</si>
  <si>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</si>
  <si>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</si>
  <si>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</si>
  <si>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</si>
  <si>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</si>
  <si>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</si>
  <si>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</si>
  <si>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</si>
  <si>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</si>
  <si>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</si>
  <si>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</si>
  <si>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</si>
  <si>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</si>
  <si>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</si>
  <si>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</si>
  <si>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</si>
  <si>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</si>
  <si>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</si>
  <si>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</si>
  <si>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</si>
  <si>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</si>
  <si>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</si>
  <si>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</si>
  <si>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</si>
  <si>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</si>
  <si>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</si>
  <si>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</si>
  <si>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</si>
  <si>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</si>
  <si>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</si>
  <si>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</si>
  <si>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</si>
  <si>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</si>
  <si>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</si>
  <si>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</si>
  <si>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</si>
  <si>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</si>
  <si>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</si>
  <si>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</si>
  <si>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</si>
  <si>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</si>
  <si>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</si>
  <si>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</si>
  <si>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</si>
  <si>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</si>
  <si>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</si>
  <si>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</si>
  <si>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</si>
  <si>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</si>
  <si>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</si>
  <si>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</si>
  <si>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</si>
  <si>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</si>
  <si>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</si>
  <si>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</si>
  <si>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</si>
  <si>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</si>
  <si>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</si>
  <si>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</si>
  <si>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</si>
  <si>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</si>
  <si>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</si>
  <si>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</si>
  <si>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</si>
  <si>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</si>
  <si>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</si>
  <si>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</si>
  <si>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</si>
  <si>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</si>
  <si>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</si>
  <si>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</si>
  <si>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</si>
  <si>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</si>
  <si>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</si>
  <si>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</si>
  <si>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</si>
  <si>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</si>
  <si>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</si>
  <si>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</si>
  <si>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</si>
  <si>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</si>
  <si>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</si>
  <si>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</si>
  <si>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</si>
  <si>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</si>
  <si>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</si>
  <si>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</si>
  <si>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</si>
  <si>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</si>
  <si>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</si>
  <si>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</si>
  <si>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</si>
  <si>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</si>
  <si>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</si>
  <si>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</si>
  <si>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</si>
  <si>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</si>
  <si>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</si>
  <si>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</si>
  <si>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</si>
  <si>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</si>
  <si>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</si>
  <si>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</si>
  <si>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</si>
  <si>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</si>
  <si>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</si>
  <si>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</si>
  <si>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</si>
  <si>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</si>
  <si>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</si>
  <si>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</si>
  <si>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</si>
  <si>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</si>
  <si>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</si>
  <si>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</si>
  <si>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</si>
  <si>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</si>
  <si>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</si>
  <si>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</si>
  <si>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</si>
  <si>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</si>
  <si>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</si>
  <si>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</si>
  <si>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</si>
  <si>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</si>
  <si>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</si>
  <si>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</si>
  <si>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</si>
  <si>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</si>
  <si>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</si>
  <si>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</si>
  <si>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</si>
  <si>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</si>
  <si>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</si>
  <si>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</si>
  <si>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</si>
  <si>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</si>
  <si>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</si>
  <si>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</si>
  <si>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</si>
  <si>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</si>
  <si>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</si>
  <si>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</si>
  <si>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</si>
  <si>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</si>
  <si>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</si>
  <si>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</si>
  <si>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</si>
  <si>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</si>
  <si>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</si>
  <si>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</si>
  <si>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</si>
  <si>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</si>
  <si>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</si>
  <si>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</si>
  <si>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</si>
  <si>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</si>
  <si>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</si>
  <si>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</si>
  <si>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</si>
  <si>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</si>
  <si>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</si>
  <si>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</si>
  <si>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</si>
  <si>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</si>
  <si>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</si>
  <si>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</si>
  <si>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</si>
  <si>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</si>
  <si>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</si>
  <si>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</si>
  <si>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</si>
  <si>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</si>
  <si>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</si>
  <si>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</si>
  <si>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</si>
  <si>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</si>
  <si>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</si>
  <si>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</si>
  <si>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</si>
  <si>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</si>
  <si>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</si>
  <si>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</si>
  <si>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</si>
  <si>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</si>
  <si>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</si>
  <si>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</si>
  <si>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</si>
  <si>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</si>
  <si>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</si>
  <si>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</si>
  <si>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</si>
  <si>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</si>
  <si>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</si>
  <si>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</si>
  <si>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</si>
  <si>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</si>
  <si>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</si>
  <si>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</si>
  <si>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</si>
  <si>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</si>
  <si>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</si>
  <si>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</si>
  <si>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</si>
  <si>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</si>
  <si>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</si>
  <si>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</si>
  <si>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</si>
  <si>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</si>
  <si>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</si>
  <si>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</si>
  <si>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</si>
  <si>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</si>
  <si>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</si>
  <si>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</si>
  <si>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</si>
  <si>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</si>
  <si>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</si>
  <si>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</si>
  <si>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</si>
  <si>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</si>
  <si>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</si>
  <si>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</si>
  <si>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</si>
  <si>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</si>
  <si>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</si>
  <si>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</si>
  <si>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</si>
  <si>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</si>
  <si>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</si>
  <si>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</si>
  <si>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</si>
  <si>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</si>
  <si>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</si>
  <si>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</si>
  <si>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</si>
  <si>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</si>
  <si>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</si>
  <si>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</si>
  <si>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</si>
  <si>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</si>
  <si>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</si>
  <si>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</si>
  <si>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</si>
  <si>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</si>
  <si>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</si>
  <si>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</si>
  <si>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</si>
  <si>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</si>
  <si>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</si>
  <si>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</si>
  <si>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</si>
  <si>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</si>
  <si>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</si>
  <si>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</si>
  <si>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</si>
  <si>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</si>
  <si>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</si>
  <si>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</si>
  <si>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</si>
  <si>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</si>
  <si>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</si>
  <si>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</si>
  <si>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</si>
  <si>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</si>
  <si>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</si>
  <si>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</si>
  <si>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</si>
  <si>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</si>
  <si>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</si>
  <si>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</si>
  <si>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</si>
  <si>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</si>
  <si>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</si>
  <si>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</si>
  <si>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</si>
  <si>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</si>
  <si>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</si>
  <si>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</si>
  <si>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</si>
  <si>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</si>
  <si>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</si>
  <si>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</si>
  <si>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</si>
  <si>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</si>
  <si>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</si>
  <si>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</si>
  <si>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</si>
  <si>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</si>
  <si>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</si>
  <si>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</si>
  <si>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</si>
  <si>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</si>
  <si>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</si>
  <si>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</si>
  <si>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</si>
  <si>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</si>
  <si>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</si>
  <si>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</si>
  <si>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</si>
  <si>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</si>
  <si>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</si>
  <si>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</si>
  <si>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</si>
  <si>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</si>
  <si>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</si>
  <si>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</si>
  <si>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</si>
  <si>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</si>
  <si>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</si>
  <si>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</si>
  <si>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</si>
  <si>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</si>
  <si>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</si>
  <si>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</si>
  <si>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</si>
  <si>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</si>
  <si>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</si>
  <si>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</si>
  <si>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</si>
  <si>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</si>
  <si>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</si>
  <si>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</si>
  <si>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</si>
  <si>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</si>
  <si>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</si>
  <si>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</si>
  <si>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</si>
  <si>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</si>
  <si>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</si>
  <si>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</si>
  <si>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</si>
  <si>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</si>
  <si>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</si>
  <si>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</si>
  <si>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</si>
  <si>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</si>
  <si>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</si>
  <si>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</si>
  <si>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</si>
  <si>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</si>
  <si>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</si>
  <si>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</si>
  <si>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</si>
  <si>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</si>
  <si>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</si>
  <si>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</si>
  <si>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</si>
  <si>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</si>
  <si>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</si>
  <si>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</si>
  <si>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</si>
  <si>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</si>
  <si>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</si>
  <si>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</si>
  <si>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</si>
  <si>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</si>
  <si>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</si>
  <si>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</si>
  <si>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</si>
  <si>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</si>
  <si>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</si>
  <si>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</si>
  <si>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</si>
  <si>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</si>
  <si>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</si>
  <si>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</si>
  <si>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</si>
  <si>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</si>
  <si>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</si>
  <si>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</si>
  <si>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</si>
  <si>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</si>
  <si>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</si>
  <si>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</si>
  <si>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</si>
  <si>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</si>
  <si>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</si>
  <si>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</si>
  <si>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</si>
  <si>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</si>
  <si>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</si>
  <si>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</si>
  <si>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</si>
  <si>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</si>
  <si>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</si>
  <si>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</si>
  <si>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</si>
  <si>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</si>
  <si>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</si>
  <si>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</si>
  <si>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</si>
  <si>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</si>
  <si>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</si>
  <si>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</si>
  <si>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</si>
  <si>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</si>
  <si>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</si>
  <si>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</si>
  <si>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</si>
  <si>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</si>
  <si>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</si>
  <si>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</si>
  <si>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</si>
  <si>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</si>
  <si>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</si>
  <si>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</si>
  <si>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</si>
  <si>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</si>
  <si>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</si>
  <si>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</si>
  <si>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</si>
  <si>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</si>
  <si>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</si>
  <si>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</si>
  <si>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</si>
  <si>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</si>
  <si>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</si>
  <si>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</si>
  <si>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</si>
  <si>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</si>
  <si>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</si>
  <si>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</si>
  <si>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</si>
  <si>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</si>
  <si>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</si>
  <si>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</si>
  <si>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</si>
  <si>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</si>
  <si>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</si>
  <si>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</si>
  <si>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</si>
  <si>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</si>
  <si>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</si>
  <si>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</si>
  <si>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</si>
  <si>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</si>
  <si>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</si>
  <si>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</si>
  <si>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</si>
  <si>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</si>
  <si>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</si>
  <si>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</si>
  <si>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</si>
  <si>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</si>
  <si>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</si>
  <si>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</si>
  <si>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</si>
  <si>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</si>
  <si>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</si>
  <si>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</si>
  <si>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</si>
  <si>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</si>
  <si>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</si>
  <si>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</si>
  <si>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</si>
  <si>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</si>
  <si>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</si>
  <si>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</si>
  <si>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</si>
  <si>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</si>
  <si>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</si>
  <si>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</si>
  <si>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</si>
  <si>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</si>
  <si>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</si>
  <si>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</si>
  <si>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</si>
  <si>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</si>
  <si>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</si>
  <si>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</si>
  <si>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</si>
  <si>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</si>
  <si>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</si>
  <si>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</si>
  <si>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</si>
  <si>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</si>
  <si>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</si>
  <si>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</si>
  <si>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</si>
  <si>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</si>
  <si>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</si>
  <si>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</si>
  <si>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</si>
  <si>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</si>
  <si>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</si>
  <si>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</si>
  <si>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</si>
  <si>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</si>
  <si>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</si>
  <si>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</si>
  <si>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</si>
  <si>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</si>
  <si>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</si>
  <si>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</si>
  <si>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</si>
  <si>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</si>
  <si>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</si>
  <si>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</si>
  <si>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</si>
  <si>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</si>
  <si>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</si>
  <si>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</si>
  <si>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</si>
  <si>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</si>
  <si>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</si>
  <si>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</si>
  <si>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</si>
  <si>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</si>
  <si>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</si>
  <si>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</si>
  <si>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</si>
  <si>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</si>
  <si>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</si>
  <si>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</si>
  <si>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</si>
  <si>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</si>
  <si>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</si>
  <si>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</si>
  <si>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</si>
  <si>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</si>
  <si>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</si>
  <si>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</si>
  <si>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</si>
  <si>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</si>
  <si>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</si>
  <si>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</si>
  <si>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</si>
  <si>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</si>
  <si>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</si>
  <si>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</si>
  <si>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</si>
  <si>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</si>
  <si>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</si>
  <si>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</si>
  <si>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</si>
  <si>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</si>
  <si>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</si>
  <si>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</si>
  <si>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</si>
  <si>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</si>
  <si>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</si>
  <si>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</si>
  <si>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</si>
  <si>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</si>
  <si>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</si>
  <si>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</si>
  <si>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</si>
  <si>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</si>
  <si>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</si>
  <si>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</si>
  <si>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</si>
  <si>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</si>
  <si>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</si>
  <si>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</si>
  <si>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</si>
  <si>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</si>
  <si>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</si>
  <si>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</si>
  <si>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</si>
  <si>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</si>
  <si>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</si>
  <si>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</si>
  <si>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</si>
  <si>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</si>
  <si>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</si>
  <si>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</si>
  <si>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</si>
  <si>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</si>
  <si>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</si>
  <si>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</si>
  <si>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</si>
  <si>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</si>
  <si>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</si>
  <si>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</si>
  <si>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</si>
  <si>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</si>
  <si>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</si>
  <si>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</si>
  <si>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</si>
  <si>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</si>
  <si>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</si>
  <si>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</si>
  <si>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</si>
  <si>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</si>
  <si>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</si>
  <si>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</si>
  <si>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</si>
  <si>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</si>
  <si>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</si>
  <si>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</si>
  <si>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</si>
  <si>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</si>
  <si>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</si>
  <si>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</si>
  <si>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</si>
  <si>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</si>
  <si>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</si>
  <si>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</si>
  <si>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</si>
  <si>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</si>
  <si>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</si>
  <si>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</si>
  <si>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</si>
  <si>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</si>
  <si>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</si>
  <si>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</si>
  <si>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</si>
  <si>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</si>
  <si>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</si>
  <si>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</si>
  <si>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</si>
  <si>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</si>
  <si>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</si>
  <si>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</si>
  <si>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</si>
  <si>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</si>
  <si>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</si>
  <si>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</si>
  <si>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</si>
  <si>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</si>
  <si>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</si>
  <si>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</si>
  <si>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</si>
  <si>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</si>
  <si>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</si>
  <si>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</si>
  <si>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</si>
  <si>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</si>
  <si>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</si>
  <si>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</si>
  <si>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</si>
  <si>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</si>
  <si>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</si>
  <si>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</si>
  <si>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</si>
  <si>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</si>
  <si>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</si>
  <si>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</si>
  <si>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</si>
  <si>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</si>
  <si>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</si>
  <si>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</si>
  <si>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</si>
  <si>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</si>
  <si>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</si>
  <si>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</si>
  <si>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</si>
  <si>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</si>
  <si>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</si>
  <si>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</si>
  <si>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</si>
  <si>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</si>
  <si>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</si>
  <si>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</si>
  <si>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</si>
  <si>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</si>
  <si>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</si>
  <si>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</si>
  <si>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</si>
  <si>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</si>
  <si>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</si>
  <si>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</si>
  <si>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</si>
  <si>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</si>
  <si>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</si>
  <si>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</si>
  <si>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</si>
  <si>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</si>
  <si>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</si>
  <si>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</si>
  <si>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</si>
  <si>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</si>
  <si>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</si>
  <si>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</si>
  <si>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</si>
  <si>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</si>
  <si>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</si>
  <si>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</si>
  <si>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</si>
  <si>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</si>
  <si>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</si>
  <si>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</si>
  <si>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</si>
  <si>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</si>
  <si>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</si>
  <si>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</si>
  <si>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</si>
  <si>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</si>
  <si>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</si>
  <si>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</si>
  <si>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</si>
  <si>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</si>
  <si>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</si>
  <si>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</si>
  <si>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</si>
  <si>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</si>
  <si>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</si>
  <si>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</si>
  <si>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</si>
  <si>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</si>
  <si>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</si>
  <si>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</si>
  <si>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</si>
  <si>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</si>
  <si>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</si>
  <si>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</si>
  <si>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</si>
  <si>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</si>
  <si>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</si>
  <si>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</si>
  <si>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</si>
  <si>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</si>
  <si>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</si>
  <si>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</si>
  <si>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</si>
  <si>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</si>
  <si>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</si>
  <si>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</si>
  <si>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</si>
  <si>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</si>
  <si>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</si>
  <si>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</si>
  <si>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</si>
  <si>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</si>
  <si>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</si>
  <si>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</si>
  <si>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</si>
  <si>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</si>
  <si>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</si>
  <si>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</si>
  <si>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</si>
  <si>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</si>
  <si>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</si>
  <si>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</si>
  <si>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</si>
  <si>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</si>
  <si>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</si>
  <si>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</si>
  <si>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</si>
  <si>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</si>
  <si>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</si>
  <si>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</si>
  <si>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</si>
  <si>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</si>
  <si>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</si>
  <si>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</si>
  <si>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</si>
  <si>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</si>
  <si>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</si>
  <si>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</si>
  <si>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</si>
  <si>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</si>
  <si>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</si>
  <si>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</si>
  <si>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</si>
  <si>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</si>
  <si>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</si>
  <si>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</si>
  <si>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</si>
  <si>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</si>
  <si>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</si>
  <si>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</si>
  <si>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</si>
  <si>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</si>
  <si>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</si>
  <si>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</si>
  <si>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</si>
  <si>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</si>
  <si>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</si>
  <si>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</si>
  <si>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</si>
  <si>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</si>
  <si>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</si>
  <si>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</si>
  <si>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</si>
  <si>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</si>
  <si>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</si>
  <si>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</si>
  <si>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</si>
  <si>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</si>
  <si>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</si>
  <si>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</si>
  <si>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</si>
  <si>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</si>
  <si>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</si>
  <si>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</si>
  <si>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</si>
  <si>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</si>
  <si>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</si>
  <si>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</si>
  <si>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</si>
  <si>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</si>
  <si>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</si>
  <si>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</si>
  <si>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</si>
  <si>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</si>
  <si>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</si>
  <si>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</si>
  <si>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</si>
  <si>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</si>
  <si>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</si>
  <si>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</si>
  <si>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</si>
  <si>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</si>
  <si>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</si>
  <si>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</si>
  <si>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</si>
  <si>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</si>
  <si>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</si>
  <si>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</si>
  <si>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</si>
  <si>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</si>
  <si>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</si>
  <si>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</si>
  <si>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</si>
  <si>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</si>
  <si>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</si>
  <si>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</si>
  <si>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</si>
  <si>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</si>
  <si>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</si>
  <si>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</si>
  <si>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</si>
  <si>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</si>
  <si>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</si>
  <si>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</si>
  <si>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</si>
  <si>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</si>
  <si>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</si>
  <si>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</si>
  <si>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</si>
  <si>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</si>
  <si>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</si>
  <si>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</si>
  <si>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</si>
  <si>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</si>
  <si>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</si>
  <si>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</si>
  <si>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</si>
  <si>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</si>
  <si>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</si>
  <si>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</si>
  <si>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</si>
  <si>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</si>
  <si>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</si>
  <si>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</si>
  <si>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</si>
  <si>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</si>
  <si>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</si>
  <si>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</si>
  <si>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</si>
  <si>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</si>
  <si>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</si>
  <si>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</si>
  <si>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</si>
  <si>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</si>
  <si>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</si>
  <si>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</si>
  <si>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</si>
  <si>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</si>
  <si>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</si>
  <si>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</si>
  <si>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</si>
  <si>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</si>
  <si>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</si>
  <si>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</si>
  <si>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</si>
  <si>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</si>
  <si>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</si>
  <si>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</si>
  <si>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</si>
  <si>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</si>
  <si>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</si>
  <si>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</si>
  <si>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</si>
  <si>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</si>
  <si>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</si>
  <si>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</si>
  <si>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</si>
  <si>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</si>
  <si>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</si>
  <si>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</si>
  <si>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</si>
  <si>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</si>
  <si>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</si>
  <si>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</si>
  <si>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</si>
  <si>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</si>
  <si>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</si>
  <si>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</si>
  <si>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</si>
  <si>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</si>
  <si>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</si>
  <si>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</si>
  <si>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</si>
  <si>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</si>
  <si>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</si>
  <si>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</si>
  <si>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</si>
  <si>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</si>
  <si>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</si>
  <si>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</si>
  <si>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</si>
  <si>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</si>
  <si>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</si>
  <si>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</si>
  <si>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</si>
  <si>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</si>
  <si>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</si>
  <si>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</si>
  <si>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</si>
  <si>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</si>
  <si>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</si>
  <si>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</si>
  <si>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</si>
  <si>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</si>
  <si>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</si>
  <si>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</si>
  <si>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</si>
  <si>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</si>
  <si>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</si>
  <si>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</si>
  <si>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</si>
  <si>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</si>
  <si>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</si>
  <si>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</si>
  <si>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</si>
  <si>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</si>
  <si>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</si>
  <si>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</si>
  <si>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</si>
  <si>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</si>
  <si>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</si>
  <si>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</si>
  <si>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</si>
  <si>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</si>
  <si>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</si>
  <si>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</si>
  <si>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</si>
  <si>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</si>
  <si>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</si>
  <si>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</si>
  <si>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</si>
  <si>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</si>
  <si>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</si>
  <si>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</si>
  <si>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</si>
  <si>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</si>
  <si>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</si>
  <si>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</si>
  <si>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</si>
  <si>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</si>
  <si>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</si>
  <si>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</si>
  <si>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</si>
  <si>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</si>
  <si>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</si>
  <si>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</si>
  <si>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</si>
  <si>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</si>
  <si>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</si>
  <si>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</si>
  <si>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</si>
  <si>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</si>
  <si>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</si>
  <si>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</si>
  <si>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</si>
  <si>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</si>
  <si>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</si>
  <si>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</si>
  <si>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</si>
  <si>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</si>
  <si>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</si>
  <si>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</si>
  <si>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</si>
  <si>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</si>
  <si>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</si>
  <si>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</si>
  <si>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</si>
  <si>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</si>
  <si>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</si>
  <si>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</si>
  <si>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</si>
  <si>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</si>
  <si>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</si>
  <si>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</si>
  <si>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</si>
  <si>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</si>
  <si>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</si>
  <si>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</si>
  <si>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</si>
  <si>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</si>
  <si>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</si>
  <si>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</si>
  <si>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</si>
  <si>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</si>
  <si>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</si>
  <si>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</si>
  <si>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</si>
  <si>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</si>
  <si>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</si>
  <si>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</si>
  <si>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</si>
  <si>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</si>
  <si>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</si>
  <si>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</si>
  <si>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</si>
  <si>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</si>
  <si>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</si>
  <si>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</si>
  <si>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</si>
  <si>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</si>
  <si>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</si>
  <si>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</si>
  <si>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</si>
  <si>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</si>
  <si>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</si>
  <si>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</si>
  <si>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</si>
  <si>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</si>
  <si>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</si>
  <si>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</si>
  <si>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</si>
  <si>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</si>
  <si>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</si>
  <si>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</si>
  <si>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</si>
  <si>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</si>
  <si>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</si>
  <si>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</si>
  <si>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</si>
  <si>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</si>
  <si>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</si>
  <si>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</si>
  <si>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</si>
  <si>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</si>
  <si>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</si>
  <si>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</si>
  <si>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</si>
  <si>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</si>
  <si>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</si>
  <si>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</si>
  <si>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</si>
  <si>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</si>
  <si>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</si>
  <si>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</si>
  <si>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</si>
  <si>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</si>
  <si>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</si>
  <si>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</si>
  <si>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</si>
  <si>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</si>
  <si>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</si>
  <si>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</si>
  <si>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</si>
  <si>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</si>
  <si>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</si>
  <si>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</si>
  <si>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</si>
  <si>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</si>
  <si>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</si>
  <si>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</si>
  <si>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</si>
  <si>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</si>
  <si>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</si>
  <si>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</si>
  <si>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</si>
  <si>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</si>
  <si>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</si>
  <si>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</si>
  <si>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</si>
  <si>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</si>
  <si>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</si>
  <si>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</si>
  <si>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</si>
  <si>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</si>
  <si>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</si>
  <si>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</si>
  <si>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</si>
  <si>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</si>
  <si>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</si>
  <si>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</si>
  <si>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</si>
  <si>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</si>
  <si>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</si>
  <si>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</si>
  <si>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</si>
  <si>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</si>
  <si>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</si>
  <si>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</si>
  <si>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</si>
  <si>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</si>
  <si>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</si>
  <si>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</si>
  <si>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</si>
  <si>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</si>
  <si>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</si>
  <si>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</si>
  <si>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</si>
  <si>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</si>
  <si>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</si>
  <si>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</si>
  <si>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</si>
  <si>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</si>
  <si>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</si>
  <si>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</si>
  <si>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</si>
  <si>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</si>
  <si>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</si>
  <si>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</si>
  <si>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</si>
  <si>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</si>
  <si>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</si>
  <si>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</si>
  <si>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</si>
  <si>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</si>
  <si>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</si>
  <si>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</si>
  <si>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</si>
  <si>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</si>
  <si>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</si>
  <si>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</si>
  <si>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</si>
  <si>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</si>
  <si>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</si>
  <si>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</si>
  <si>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</si>
  <si>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</si>
  <si>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</si>
  <si>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</si>
  <si>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</si>
  <si>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</si>
  <si>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</si>
  <si>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</si>
  <si>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</si>
  <si>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</si>
  <si>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</si>
  <si>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</si>
  <si>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</si>
  <si>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</si>
  <si>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</si>
  <si>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</si>
  <si>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</si>
  <si>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</si>
  <si>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</si>
  <si>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</si>
  <si>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</si>
  <si>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</si>
  <si>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</si>
  <si>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</si>
  <si>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</si>
  <si>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</si>
  <si>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</si>
  <si>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</si>
  <si>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</si>
  <si>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</si>
  <si>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</si>
  <si>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</si>
  <si>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</si>
  <si>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</si>
  <si>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</si>
  <si>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</si>
  <si>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</si>
  <si>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</si>
  <si>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</si>
  <si>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</si>
  <si>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</si>
  <si>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</si>
  <si>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</si>
  <si>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</si>
  <si>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</si>
  <si>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</si>
  <si>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</si>
  <si>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</si>
  <si>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</si>
  <si>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</si>
  <si>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</si>
  <si>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</si>
  <si>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</si>
  <si>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</si>
  <si>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</si>
  <si>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</si>
  <si>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</si>
  <si>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</si>
  <si>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</si>
  <si>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</si>
  <si>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</si>
  <si>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</si>
  <si>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</si>
  <si>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</si>
  <si>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</si>
  <si>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</si>
  <si>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</si>
  <si>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</si>
  <si>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</si>
  <si>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</si>
  <si>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</si>
  <si>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</si>
  <si>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</si>
  <si>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</si>
  <si>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</si>
  <si>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</si>
  <si>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</si>
  <si>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</si>
  <si>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</si>
  <si>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</si>
  <si>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</si>
  <si>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</si>
  <si>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</si>
  <si>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</si>
  <si>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</si>
  <si>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</si>
  <si>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</si>
  <si>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</si>
  <si>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</si>
  <si>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</si>
  <si>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</si>
  <si>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</si>
  <si>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</si>
  <si>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</si>
  <si>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</si>
  <si>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</si>
  <si>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</si>
  <si>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</si>
  <si>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</si>
  <si>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</si>
  <si>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</si>
  <si>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</si>
  <si>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</si>
  <si>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</si>
  <si>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</si>
  <si>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</si>
  <si>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</si>
  <si>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</si>
  <si>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</si>
  <si>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</si>
  <si>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</si>
  <si>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</si>
  <si>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</si>
  <si>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</si>
  <si>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</si>
  <si>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</si>
  <si>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</si>
  <si>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</si>
  <si>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</si>
  <si>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</si>
  <si>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</si>
  <si>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</si>
  <si>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</si>
  <si>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</si>
  <si>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</si>
  <si>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</si>
  <si>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</si>
  <si>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</si>
  <si>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</si>
  <si>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</si>
  <si>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</si>
  <si>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</si>
  <si>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</si>
  <si>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</si>
  <si>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</si>
  <si>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</si>
  <si>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</si>
  <si>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</si>
  <si>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</si>
  <si>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</si>
  <si>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</si>
  <si>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</si>
  <si>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</si>
  <si>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</si>
  <si>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</si>
  <si>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</si>
  <si>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</si>
  <si>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</si>
  <si>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</si>
  <si>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</si>
  <si>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</si>
  <si>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</si>
  <si>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</si>
  <si>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</si>
  <si>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</si>
  <si>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</si>
  <si>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</si>
  <si>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</si>
  <si>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</si>
  <si>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</si>
  <si>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</si>
  <si>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</si>
  <si>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</si>
  <si>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</si>
  <si>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</si>
  <si>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</si>
  <si>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</si>
  <si>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</si>
  <si>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</si>
  <si>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</si>
  <si>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</si>
  <si>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</si>
  <si>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</si>
  <si>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</si>
  <si>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</si>
  <si>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</si>
  <si>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</si>
  <si>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</si>
  <si>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</si>
  <si>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</si>
  <si>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</si>
  <si>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</si>
  <si>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</si>
  <si>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</si>
  <si>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</si>
  <si>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</si>
  <si>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</si>
  <si>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</si>
  <si>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</si>
  <si>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</si>
  <si>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</si>
  <si>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</si>
  <si>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</si>
  <si>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</si>
  <si>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</si>
  <si>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</si>
  <si>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</si>
  <si>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</si>
  <si>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</si>
  <si>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</si>
  <si>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</si>
  <si>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</si>
  <si>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</si>
  <si>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</si>
  <si>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</si>
  <si>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</si>
  <si>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</si>
  <si>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</si>
  <si>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</si>
  <si>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</si>
  <si>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</si>
  <si>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</si>
  <si>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</si>
  <si>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</si>
  <si>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</si>
  <si>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</si>
  <si>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</si>
  <si>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</si>
  <si>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</si>
  <si>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</si>
  <si>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</si>
  <si>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</si>
  <si>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</si>
  <si>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</si>
  <si>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</si>
  <si>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</si>
  <si>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</si>
  <si>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</si>
  <si>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</si>
  <si>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</si>
  <si>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</si>
  <si>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</si>
  <si>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</si>
  <si>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</si>
  <si>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</si>
  <si>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</si>
  <si>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</si>
  <si>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</si>
  <si>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</si>
  <si>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</si>
  <si>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</si>
  <si>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</si>
  <si>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</si>
  <si>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</si>
  <si>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</si>
  <si>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</si>
  <si>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</si>
  <si>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</si>
  <si>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</si>
  <si>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</si>
  <si>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</si>
  <si>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</si>
  <si>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</si>
  <si>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</si>
  <si>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</si>
  <si>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</si>
  <si>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</si>
  <si>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</si>
  <si>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</si>
  <si>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</si>
  <si>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</si>
  <si>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</si>
  <si>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</si>
  <si>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</si>
  <si>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</si>
  <si>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</si>
  <si>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</si>
  <si>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</si>
  <si>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</si>
  <si>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</si>
  <si>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</si>
  <si>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</si>
  <si>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</si>
  <si>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</si>
  <si>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</si>
  <si>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</si>
  <si>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</si>
  <si>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</si>
  <si>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</si>
  <si>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</si>
  <si>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</si>
  <si>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</si>
  <si>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</si>
  <si>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</si>
  <si>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</si>
  <si>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</si>
  <si>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</si>
  <si>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</si>
  <si>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</si>
  <si>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</si>
  <si>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</si>
  <si>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</si>
  <si>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</si>
  <si>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</si>
  <si>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</si>
  <si>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</si>
  <si>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</si>
  <si>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</si>
  <si>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</si>
  <si>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</si>
  <si>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</si>
  <si>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</si>
  <si>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</si>
  <si>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</si>
  <si>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</si>
  <si>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</si>
  <si>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</si>
  <si>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</si>
  <si>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</si>
  <si>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</si>
  <si>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</si>
  <si>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</si>
  <si>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</si>
  <si>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</si>
  <si>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</si>
  <si>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</si>
  <si>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</si>
  <si>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</si>
  <si>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</si>
  <si>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</si>
  <si>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</si>
  <si>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</si>
  <si>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</si>
  <si>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</si>
  <si>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</si>
  <si>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</si>
  <si>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</si>
  <si>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</si>
  <si>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</si>
  <si>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</si>
  <si>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</si>
  <si>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</si>
  <si>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</si>
  <si>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</si>
  <si>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</si>
  <si>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</si>
  <si>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</si>
  <si>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</si>
  <si>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</si>
  <si>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</si>
  <si>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</si>
  <si>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</si>
  <si>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</si>
  <si>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</si>
  <si>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</si>
  <si>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</si>
  <si>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</si>
  <si>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</si>
  <si>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</si>
  <si>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</si>
  <si>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</si>
  <si>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</si>
  <si>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</si>
  <si>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</si>
  <si>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</si>
  <si>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</si>
  <si>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</si>
  <si>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</si>
  <si>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</si>
  <si>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</si>
  <si>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</si>
  <si>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</si>
  <si>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</si>
  <si>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</si>
  <si>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</si>
  <si>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</si>
  <si>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</si>
  <si>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</si>
  <si>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</si>
  <si>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</si>
  <si>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</si>
  <si>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</si>
  <si>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</si>
  <si>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</si>
  <si>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</si>
  <si>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</si>
  <si>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</si>
  <si>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</si>
  <si>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</si>
  <si>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</si>
  <si>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</si>
  <si>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</si>
  <si>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</si>
  <si>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</si>
  <si>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</si>
  <si>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</si>
  <si>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</si>
  <si>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</si>
  <si>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</si>
  <si>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</si>
  <si>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</si>
  <si>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</si>
  <si>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</si>
  <si>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</si>
  <si>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</si>
  <si>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</si>
  <si>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</si>
  <si>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</si>
  <si>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</si>
  <si>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</si>
  <si>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</si>
  <si>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</si>
  <si>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</si>
  <si>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</si>
  <si>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</si>
  <si>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</si>
  <si>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</si>
  <si>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</si>
  <si>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</si>
  <si>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</si>
  <si>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</si>
  <si>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</si>
  <si>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</si>
  <si>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</si>
  <si>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</si>
  <si>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</si>
  <si>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</si>
  <si>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</si>
  <si>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</si>
  <si>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</si>
  <si>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</si>
  <si>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</si>
  <si>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</si>
  <si>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</si>
  <si>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</si>
  <si>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</si>
  <si>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</si>
  <si>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</si>
  <si>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</si>
  <si>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</si>
  <si>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</si>
  <si>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</si>
  <si>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</si>
  <si>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</si>
  <si>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</si>
  <si>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</si>
  <si>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</si>
  <si>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</si>
  <si>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</si>
  <si>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</si>
  <si>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</si>
  <si>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</si>
  <si>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</si>
  <si>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</si>
  <si>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</si>
  <si>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</si>
  <si>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</si>
  <si>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</si>
  <si>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</si>
  <si>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</si>
  <si>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</si>
  <si>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</si>
  <si>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</si>
  <si>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</si>
  <si>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</si>
  <si>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</si>
  <si>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</si>
  <si>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</si>
  <si>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</si>
  <si>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</si>
  <si>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</si>
  <si>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</si>
  <si>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</si>
  <si>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</si>
  <si>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</si>
  <si>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</si>
  <si>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</si>
  <si>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</si>
  <si>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</si>
  <si>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</si>
  <si>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</si>
  <si>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</si>
  <si>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</si>
  <si>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</si>
  <si>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</si>
  <si>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</si>
  <si>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</si>
  <si>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</si>
  <si>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</si>
  <si>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</si>
  <si>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</si>
  <si>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</si>
  <si>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</si>
  <si>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</si>
  <si>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</si>
  <si>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</si>
  <si>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</si>
  <si>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</si>
  <si>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</si>
  <si>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</si>
  <si>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</si>
  <si>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</si>
  <si>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</si>
  <si>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</si>
  <si>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</si>
  <si>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</si>
  <si>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</si>
  <si>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</si>
  <si>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</si>
  <si>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</si>
  <si>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</si>
  <si>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</si>
  <si>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</si>
  <si>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</si>
  <si>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</si>
  <si>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</si>
  <si>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</si>
  <si>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</si>
  <si>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</si>
  <si>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</si>
  <si>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</si>
  <si>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</si>
  <si>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</si>
  <si>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</si>
  <si>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</si>
  <si>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</si>
  <si>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</si>
  <si>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</si>
  <si>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</si>
  <si>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</si>
  <si>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</si>
  <si>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</si>
  <si>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</si>
  <si>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</si>
  <si>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</si>
  <si>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</si>
  <si>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</si>
  <si>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</si>
  <si>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</si>
  <si>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</si>
  <si>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</si>
  <si>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</si>
  <si>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</si>
  <si>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</si>
  <si>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</si>
  <si>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</si>
  <si>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</si>
  <si>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</si>
  <si>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</si>
  <si>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</si>
  <si>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</si>
  <si>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</si>
  <si>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</si>
  <si>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</si>
  <si>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</si>
  <si>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</si>
  <si>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</si>
  <si>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</si>
  <si>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</si>
  <si>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</si>
  <si>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</si>
  <si>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</si>
  <si>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</si>
  <si>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</si>
  <si>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</si>
  <si>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</si>
  <si>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</si>
  <si>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</si>
  <si>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</si>
  <si>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</si>
  <si>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</si>
  <si>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</si>
  <si>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</si>
  <si>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</si>
  <si>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</si>
  <si>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</si>
  <si>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</si>
  <si>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</si>
  <si>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</si>
  <si>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</si>
  <si>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</si>
  <si>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</si>
  <si>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</si>
  <si>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</si>
  <si>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</si>
  <si>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</si>
  <si>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</si>
  <si>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</si>
  <si>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</si>
  <si>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</si>
  <si>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</si>
  <si>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</si>
  <si>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</si>
  <si>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</si>
  <si>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</si>
  <si>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</si>
  <si>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</si>
  <si>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</si>
  <si>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</si>
  <si>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</si>
  <si>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</si>
  <si>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</si>
  <si>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</si>
  <si>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</si>
  <si>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</si>
  <si>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</si>
  <si>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</si>
  <si>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</si>
  <si>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</si>
  <si>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</si>
  <si>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</si>
  <si>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</si>
  <si>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</si>
  <si>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</si>
  <si>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</si>
  <si>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</si>
  <si>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</si>
  <si>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</si>
  <si>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</si>
  <si>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</si>
  <si>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</si>
  <si>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</si>
  <si>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</si>
  <si>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</si>
  <si>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</si>
  <si>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</si>
  <si>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</si>
  <si>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</si>
  <si>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</si>
  <si>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</si>
  <si>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</si>
  <si>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</si>
  <si>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</si>
  <si>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</si>
  <si>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</si>
  <si>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</si>
  <si>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</si>
  <si>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</si>
  <si>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</si>
  <si>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</si>
  <si>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</si>
  <si>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</si>
  <si>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</si>
  <si>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</si>
  <si>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</si>
  <si>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</si>
  <si>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</si>
  <si>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</si>
  <si>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</si>
  <si>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</si>
  <si>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</si>
  <si>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</si>
  <si>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</si>
  <si>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</si>
  <si>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</si>
  <si>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</si>
  <si>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</si>
  <si>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</si>
  <si>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</si>
  <si>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</si>
  <si>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</si>
  <si>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</si>
  <si>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</si>
  <si>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</si>
  <si>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</si>
  <si>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</si>
  <si>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</si>
  <si>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</si>
  <si>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</si>
  <si>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</si>
  <si>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</si>
  <si>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</si>
  <si>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</si>
  <si>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</si>
  <si>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</si>
  <si>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</si>
  <si>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</si>
  <si>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</si>
  <si>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</si>
  <si>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</si>
  <si>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</si>
  <si>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</si>
  <si>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</si>
  <si>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</si>
  <si>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</si>
  <si>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</si>
  <si>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</si>
  <si>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</si>
  <si>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</si>
  <si>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</si>
  <si>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</si>
  <si>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</si>
  <si>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</si>
  <si>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</si>
  <si>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</si>
  <si>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</si>
  <si>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</si>
  <si>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</si>
  <si>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</si>
  <si>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</si>
  <si>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</si>
  <si>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</si>
  <si>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</si>
  <si>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</si>
  <si>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</si>
  <si>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</si>
  <si>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</si>
  <si>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</si>
  <si>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</si>
  <si>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</si>
  <si>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</si>
  <si>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</si>
  <si>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</si>
  <si>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</si>
  <si>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</si>
  <si>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</si>
  <si>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</si>
  <si>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</si>
  <si>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</si>
  <si>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</si>
  <si>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</si>
  <si>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</si>
  <si>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</si>
  <si>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</si>
  <si>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</si>
  <si>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</si>
  <si>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</si>
  <si>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</si>
  <si>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</si>
  <si>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</si>
  <si>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</si>
  <si>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</si>
  <si>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</si>
  <si>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</si>
  <si>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</si>
  <si>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</si>
  <si>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</si>
  <si>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</si>
  <si>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</si>
  <si>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</si>
  <si>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</si>
  <si>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</si>
  <si>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</si>
  <si>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</si>
  <si>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</si>
  <si>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</si>
  <si>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</si>
  <si>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</si>
  <si>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</si>
  <si>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</si>
  <si>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</si>
  <si>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</si>
  <si>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</si>
  <si>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</si>
  <si>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</si>
  <si>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</si>
  <si>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</si>
  <si>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</si>
  <si>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</si>
  <si>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</si>
  <si>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</si>
  <si>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</si>
  <si>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</si>
  <si>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</si>
  <si>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</si>
  <si>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</si>
  <si>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</si>
  <si>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</si>
  <si>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</si>
  <si>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</si>
  <si>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</si>
  <si>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</si>
  <si>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</si>
  <si>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</si>
  <si>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</si>
  <si>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</si>
  <si>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</si>
  <si>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</si>
  <si>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</si>
  <si>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</si>
  <si>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</si>
  <si>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</si>
  <si>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</si>
  <si>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</si>
  <si>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</si>
  <si>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</si>
  <si>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</si>
  <si>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</si>
  <si>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</si>
  <si>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</si>
  <si>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</si>
  <si>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</si>
  <si>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</si>
  <si>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</si>
  <si>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</si>
  <si>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</si>
  <si>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</si>
  <si>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</si>
  <si>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</si>
  <si>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</si>
  <si>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</si>
  <si>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</si>
  <si>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</si>
  <si>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</si>
  <si>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</si>
  <si>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</si>
  <si>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</si>
  <si>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</si>
  <si>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</si>
  <si>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</si>
  <si>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</si>
  <si>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</si>
  <si>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</si>
  <si>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</si>
  <si>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</si>
  <si>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</si>
  <si>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</si>
  <si>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</si>
  <si>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</si>
  <si>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</si>
  <si>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</si>
  <si>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</si>
  <si>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</si>
  <si>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</si>
  <si>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</si>
  <si>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</si>
  <si>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</si>
  <si>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</si>
  <si>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</si>
  <si>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</si>
  <si>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</si>
  <si>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</si>
  <si>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</si>
  <si>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</si>
  <si>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</si>
  <si>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</si>
  <si>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</si>
  <si>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</si>
  <si>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</si>
  <si>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</si>
  <si>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</si>
  <si>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</si>
  <si>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</si>
  <si>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</si>
  <si>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</si>
  <si>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</si>
  <si>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</si>
  <si>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</si>
  <si>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</si>
  <si>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</si>
  <si>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</si>
  <si>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</si>
  <si>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</si>
  <si>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</si>
  <si>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</si>
  <si>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</si>
  <si>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</si>
  <si>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</si>
  <si>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</si>
  <si>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</si>
  <si>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</si>
  <si>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</si>
  <si>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</si>
  <si>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</si>
  <si>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</si>
  <si>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</si>
  <si>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</si>
  <si>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</si>
  <si>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</si>
  <si>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</si>
  <si>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</si>
  <si>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</si>
  <si>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</si>
  <si>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</si>
  <si>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</si>
  <si>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</si>
  <si>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</si>
  <si>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</si>
  <si>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</si>
  <si>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</si>
  <si>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</si>
  <si>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</si>
  <si>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</si>
  <si>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</si>
  <si>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</si>
  <si>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</si>
  <si>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</si>
  <si>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</si>
  <si>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</si>
  <si>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</si>
  <si>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</si>
  <si>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</si>
  <si>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</si>
  <si>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</si>
  <si>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</si>
  <si>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</si>
  <si>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</si>
  <si>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</si>
  <si>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</si>
  <si>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</si>
  <si>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</si>
  <si>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</si>
  <si>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</si>
  <si>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</si>
  <si>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</si>
  <si>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</si>
  <si>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</si>
  <si>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</si>
  <si>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</si>
  <si>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</si>
  <si>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</si>
  <si>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</si>
  <si>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</si>
  <si>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</si>
  <si>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</si>
  <si>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</si>
  <si>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</si>
  <si>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</si>
  <si>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</si>
  <si>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</si>
  <si>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</si>
  <si>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</si>
  <si>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</si>
  <si>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</si>
  <si>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</si>
  <si>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</si>
  <si>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</si>
  <si>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</si>
  <si>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</si>
  <si>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</si>
  <si>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</si>
  <si>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</si>
  <si>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</si>
  <si>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</si>
  <si>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</si>
  <si>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</si>
  <si>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</si>
  <si>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</si>
  <si>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</si>
  <si>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</si>
  <si>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</si>
  <si>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</si>
  <si>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</si>
  <si>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</si>
  <si>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</si>
  <si>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</si>
  <si>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</si>
  <si>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</si>
  <si>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</si>
  <si>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</si>
  <si>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</si>
  <si>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</si>
  <si>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</si>
  <si>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</si>
  <si>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</si>
  <si>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</si>
  <si>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</si>
  <si>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</si>
  <si>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</si>
  <si>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</si>
  <si>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</si>
  <si>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</si>
  <si>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</si>
  <si>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</si>
  <si>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</si>
  <si>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</si>
  <si>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</si>
  <si>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</si>
  <si>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</si>
  <si>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</si>
  <si>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</si>
  <si>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</si>
  <si>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</si>
  <si>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</si>
  <si>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</si>
  <si>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</si>
  <si>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</si>
  <si>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</si>
  <si>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</si>
  <si>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</si>
  <si>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</si>
  <si>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</si>
  <si>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</si>
  <si>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</si>
  <si>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</si>
  <si>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</si>
  <si>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</si>
  <si>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</si>
  <si>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</si>
  <si>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</si>
  <si>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</si>
  <si>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</si>
  <si>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</si>
  <si>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</si>
  <si>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</si>
  <si>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</si>
  <si>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</si>
  <si>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</si>
  <si>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</si>
  <si>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</si>
  <si>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</si>
  <si>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</si>
  <si>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</si>
  <si>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</si>
  <si>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</si>
  <si>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</si>
  <si>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</si>
  <si>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</si>
  <si>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</si>
  <si>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</si>
  <si>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</si>
  <si>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</si>
  <si>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</si>
  <si>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</si>
  <si>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</si>
  <si>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</si>
  <si>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</si>
  <si>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</si>
  <si>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</si>
  <si>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</si>
  <si>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</si>
  <si>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</si>
  <si>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</si>
  <si>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</si>
  <si>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</si>
  <si>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</si>
  <si>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</si>
  <si>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</si>
  <si>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</si>
  <si>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</si>
  <si>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</si>
  <si>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</si>
  <si>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</si>
  <si>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</si>
  <si>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</si>
  <si>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</si>
  <si>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</si>
  <si>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</si>
  <si>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</si>
  <si>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</si>
  <si>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</si>
  <si>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</si>
  <si>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</si>
  <si>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</si>
  <si>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</si>
  <si>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</si>
  <si>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</si>
  <si>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</si>
  <si>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</si>
  <si>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</si>
  <si>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</si>
  <si>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</si>
  <si>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</si>
  <si>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</si>
  <si>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</si>
  <si>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</si>
  <si>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</si>
  <si>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</si>
  <si>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</si>
  <si>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</si>
  <si>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</si>
  <si>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</si>
  <si>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</si>
  <si>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</si>
  <si>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</si>
  <si>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</si>
  <si>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</si>
  <si>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</si>
  <si>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</si>
  <si>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</si>
  <si>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</si>
  <si>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</si>
  <si>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</si>
  <si>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</si>
  <si>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</si>
  <si>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</si>
  <si>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</si>
  <si>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</si>
  <si>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</si>
  <si>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</si>
  <si>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</si>
  <si>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</si>
  <si>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</si>
  <si>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</si>
  <si>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</si>
  <si>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</si>
  <si>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</si>
  <si>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</si>
  <si>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</si>
  <si>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</si>
  <si>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</si>
  <si>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</si>
  <si>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</si>
  <si>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</si>
  <si>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</si>
  <si>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</si>
  <si>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</si>
  <si>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</si>
  <si>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</si>
  <si>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</si>
  <si>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</si>
  <si>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</si>
  <si>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</si>
  <si>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</si>
  <si>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</si>
  <si>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</si>
  <si>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</si>
  <si>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</si>
  <si>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</si>
  <si>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</si>
  <si>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</si>
  <si>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</si>
  <si>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</si>
  <si>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</si>
  <si>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</si>
  <si>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</si>
  <si>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</si>
  <si>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</si>
  <si>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</si>
  <si>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</si>
  <si>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</si>
  <si>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</si>
  <si>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</si>
  <si>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</si>
  <si>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</si>
  <si>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</si>
  <si>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</si>
  <si>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</si>
  <si>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</si>
  <si>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</si>
  <si>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</si>
  <si>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</si>
  <si>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</si>
  <si>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</si>
  <si>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</si>
  <si>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</si>
  <si>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</si>
  <si>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</si>
  <si>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</si>
  <si>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</si>
  <si>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</si>
  <si>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</si>
  <si>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</si>
  <si>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</si>
  <si>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</si>
  <si>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</si>
  <si>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</si>
  <si>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</si>
  <si>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</si>
  <si>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</si>
  <si>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</si>
  <si>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</si>
  <si>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</si>
  <si>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</si>
  <si>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</si>
  <si>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</si>
  <si>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</si>
  <si>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</si>
  <si>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</si>
  <si>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</si>
  <si>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</si>
  <si>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</si>
  <si>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</si>
  <si>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</si>
  <si>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</si>
  <si>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</si>
  <si>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</si>
  <si>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</si>
  <si>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</si>
  <si>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</si>
  <si>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</si>
  <si>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</si>
  <si>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</si>
  <si>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</si>
  <si>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</si>
  <si>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</si>
  <si>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</si>
  <si>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</si>
  <si>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</si>
  <si>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</si>
  <si>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</si>
  <si>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</si>
  <si>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</si>
  <si>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</si>
  <si>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</si>
  <si>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</si>
  <si>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</si>
  <si>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</si>
  <si>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</si>
  <si>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</si>
  <si>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</si>
  <si>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</si>
  <si>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</si>
  <si>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</si>
  <si>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</si>
  <si>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</si>
  <si>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</si>
  <si>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</si>
  <si>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</si>
  <si>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</si>
  <si>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</si>
  <si>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</si>
  <si>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</si>
  <si>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</si>
  <si>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</si>
  <si>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</si>
  <si>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</si>
  <si>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</si>
  <si>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</si>
  <si>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</si>
  <si>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</si>
  <si>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</si>
  <si>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</si>
  <si>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</si>
  <si>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</si>
  <si>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</si>
  <si>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</si>
  <si>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</si>
  <si>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</si>
  <si>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</si>
  <si>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</si>
  <si>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</si>
  <si>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</si>
  <si>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</si>
  <si>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</si>
  <si>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</si>
  <si>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</si>
  <si>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</si>
  <si>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</si>
  <si>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</si>
  <si>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</si>
  <si>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</si>
  <si>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</si>
  <si>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</si>
  <si>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</si>
  <si>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</si>
  <si>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</si>
  <si>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</si>
  <si>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</si>
  <si>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</si>
  <si>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</si>
  <si>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</si>
  <si>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</si>
  <si>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</si>
  <si>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</si>
  <si>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</si>
  <si>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</si>
  <si>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</si>
  <si>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</si>
  <si>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</si>
  <si>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</si>
  <si>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</si>
  <si>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</si>
  <si>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</si>
  <si>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</si>
  <si>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</si>
  <si>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</si>
  <si>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</si>
  <si>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</si>
  <si>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</si>
  <si>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</si>
  <si>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</si>
  <si>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</si>
  <si>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</si>
  <si>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</si>
  <si>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</si>
  <si>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</si>
  <si>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</si>
  <si>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</si>
  <si>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</si>
  <si>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</si>
  <si>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</si>
  <si>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</si>
  <si>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</si>
  <si>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</si>
  <si>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</si>
  <si>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</si>
  <si>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</si>
  <si>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</si>
  <si>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</si>
  <si>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</si>
  <si>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</si>
  <si>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</si>
  <si>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</si>
  <si>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</si>
  <si>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</si>
  <si>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</si>
  <si>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</si>
  <si>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</si>
  <si>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</si>
  <si>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</si>
  <si>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</si>
  <si>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</si>
  <si>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</si>
  <si>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</si>
  <si>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</si>
  <si>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</si>
  <si>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</si>
  <si>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</si>
  <si>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</si>
  <si>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</si>
  <si>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</si>
  <si>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</si>
  <si>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</si>
  <si>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</si>
  <si>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</si>
  <si>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</si>
  <si>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</si>
  <si>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</si>
  <si>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</si>
  <si>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</si>
  <si>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</si>
  <si>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</si>
  <si>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</si>
  <si>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</si>
  <si>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</si>
  <si>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</si>
  <si>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</si>
  <si>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</si>
  <si>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</si>
  <si>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</si>
  <si>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</si>
  <si>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</si>
  <si>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</si>
  <si>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</si>
  <si>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</si>
  <si>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</si>
  <si>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</si>
  <si>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</si>
  <si>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</si>
  <si>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</si>
  <si>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</si>
  <si>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</si>
  <si>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</si>
  <si>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</si>
  <si>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</si>
  <si>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</si>
  <si>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</si>
  <si>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</si>
  <si>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</si>
  <si>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</si>
  <si>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</si>
  <si>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</si>
  <si>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</si>
  <si>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</si>
  <si>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</si>
  <si>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</si>
  <si>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</si>
  <si>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</si>
  <si>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</si>
  <si>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</si>
  <si>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</si>
  <si>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</si>
  <si>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</si>
  <si>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</si>
  <si>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</si>
  <si>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</si>
  <si>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</si>
  <si>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</si>
  <si>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</si>
  <si>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</si>
  <si>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</si>
  <si>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</si>
  <si>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</si>
  <si>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</si>
  <si>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</si>
  <si>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</si>
  <si>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</si>
  <si>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</si>
  <si>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</si>
  <si>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</si>
  <si>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</si>
  <si>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</si>
  <si>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</si>
  <si>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</si>
  <si>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</si>
  <si>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</si>
  <si>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</si>
  <si>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</si>
  <si>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</si>
  <si>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</si>
  <si>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</si>
  <si>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</si>
  <si>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</si>
  <si>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</si>
  <si>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</si>
  <si>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</si>
  <si>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</si>
  <si>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</si>
  <si>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</si>
  <si>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</si>
  <si>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</si>
  <si>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</si>
  <si>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</si>
  <si>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</si>
  <si>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</si>
  <si>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</si>
  <si>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</si>
  <si>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</si>
  <si>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</si>
  <si>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</si>
  <si>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</si>
  <si>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</si>
  <si>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</si>
  <si>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</si>
  <si>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</si>
  <si>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</si>
  <si>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</si>
  <si>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</si>
  <si>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</si>
  <si>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</si>
  <si>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</si>
  <si>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</si>
  <si>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</si>
  <si>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</si>
  <si>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</si>
  <si>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</si>
  <si>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</si>
  <si>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</si>
  <si>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</si>
  <si>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</si>
  <si>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</si>
  <si>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</si>
  <si>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</si>
  <si>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</si>
  <si>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</si>
  <si>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</si>
  <si>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</si>
  <si>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</si>
  <si>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</si>
  <si>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</si>
  <si>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</si>
  <si>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</si>
  <si>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</si>
  <si>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</si>
  <si>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</si>
  <si>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</si>
  <si>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</si>
  <si>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</si>
  <si>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</si>
  <si>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</si>
  <si>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</si>
  <si>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</si>
  <si>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</si>
  <si>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</si>
  <si>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</si>
  <si>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</si>
  <si>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</si>
  <si>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</si>
  <si>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</si>
  <si>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</si>
  <si>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</si>
  <si>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</si>
  <si>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</si>
  <si>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</si>
  <si>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</si>
  <si>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</si>
  <si>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</si>
  <si>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</si>
  <si>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</si>
  <si>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</si>
  <si>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</si>
  <si>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</si>
  <si>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</si>
  <si>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</si>
  <si>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</si>
  <si>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</si>
  <si>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</si>
  <si>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</si>
  <si>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</si>
  <si>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</si>
  <si>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</si>
  <si>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</si>
  <si>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</si>
  <si>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</si>
  <si>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</si>
  <si>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</si>
  <si>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</si>
  <si>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</si>
  <si>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</si>
  <si>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</si>
  <si>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</si>
  <si>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</si>
  <si>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</si>
  <si>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</si>
  <si>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</si>
  <si>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</si>
  <si>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</si>
  <si>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</si>
  <si>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</si>
  <si>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</si>
  <si>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</si>
  <si>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</si>
  <si>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</si>
  <si>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</si>
  <si>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</si>
  <si>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</si>
  <si>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</si>
  <si>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</si>
  <si>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</si>
  <si>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</si>
  <si>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</si>
  <si>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</si>
  <si>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</si>
  <si>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</si>
  <si>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</si>
  <si>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</si>
  <si>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</si>
  <si>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</si>
  <si>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</si>
  <si>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</si>
  <si>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</si>
  <si>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</si>
  <si>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</si>
  <si>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</si>
  <si>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</si>
  <si>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</si>
  <si>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</si>
  <si>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</si>
  <si>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</si>
  <si>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</si>
  <si>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</si>
  <si>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</si>
  <si>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</si>
  <si>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</si>
  <si>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</si>
  <si>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</si>
  <si>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</si>
  <si>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</si>
  <si>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</si>
  <si>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</si>
  <si>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</si>
  <si>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</si>
  <si>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</si>
  <si>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</si>
  <si>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</si>
  <si>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</si>
  <si>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</si>
  <si>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</si>
  <si>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</si>
  <si>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</si>
  <si>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</si>
  <si>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</si>
  <si>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</si>
  <si>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</si>
  <si>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</si>
  <si>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</si>
  <si>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</si>
  <si>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</si>
  <si>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</si>
  <si>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</si>
  <si>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</si>
  <si>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</si>
  <si>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</si>
  <si>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</si>
  <si>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</si>
  <si>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</si>
  <si>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</si>
  <si>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</si>
  <si>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</si>
  <si>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</si>
  <si>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</si>
  <si>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</si>
  <si>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</si>
  <si>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</si>
  <si>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</si>
  <si>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</si>
  <si>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</si>
  <si>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</si>
  <si>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</si>
  <si>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</si>
  <si>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</si>
  <si>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</si>
  <si>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</si>
  <si>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</si>
  <si>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</si>
  <si>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</si>
  <si>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</si>
  <si>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</si>
  <si>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</si>
  <si>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</si>
  <si>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</si>
  <si>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</si>
  <si>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</si>
  <si>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</si>
  <si>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</si>
  <si>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</si>
  <si>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</si>
  <si>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</si>
  <si>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</si>
  <si>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</si>
  <si>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</si>
  <si>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</si>
  <si>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</si>
  <si>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</si>
  <si>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</si>
  <si>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</si>
  <si>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</si>
  <si>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</si>
  <si>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</si>
  <si>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</si>
  <si>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</si>
  <si>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</si>
  <si>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</si>
  <si>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</si>
  <si>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</si>
  <si>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</si>
  <si>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</si>
  <si>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</si>
  <si>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</si>
  <si>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</si>
  <si>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</si>
  <si>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</si>
  <si>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</si>
  <si>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</si>
  <si>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</si>
  <si>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</si>
  <si>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</si>
  <si>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</si>
  <si>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</si>
  <si>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</si>
  <si>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</si>
  <si>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</si>
  <si>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</si>
  <si>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</si>
  <si>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</si>
  <si>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</si>
  <si>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</si>
  <si>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</si>
  <si>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</si>
  <si>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</si>
  <si>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</si>
  <si>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</si>
  <si>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</si>
  <si>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</si>
  <si>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</si>
  <si>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</si>
  <si>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</si>
  <si>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</si>
  <si>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</si>
  <si>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</si>
  <si>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</si>
  <si>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</si>
  <si>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</si>
  <si>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</si>
  <si>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</si>
  <si>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</si>
  <si>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</si>
  <si>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</si>
  <si>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</si>
  <si>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</si>
  <si>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</si>
  <si>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</si>
  <si>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</si>
  <si>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</si>
  <si>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</si>
  <si>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</si>
  <si>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</si>
  <si>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</si>
  <si>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</si>
  <si>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</si>
  <si>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</si>
  <si>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</si>
  <si>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</si>
  <si>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</si>
  <si>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</si>
  <si>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</si>
  <si>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</si>
  <si>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</si>
  <si>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</si>
  <si>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</si>
  <si>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</si>
  <si>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</si>
  <si>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</si>
  <si>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</si>
  <si>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</si>
  <si>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</si>
  <si>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</si>
  <si>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</si>
  <si>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</si>
  <si>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</si>
  <si>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</si>
  <si>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</si>
  <si>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</si>
  <si>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</si>
  <si>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</si>
  <si>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</si>
  <si>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</si>
  <si>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</si>
  <si>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</si>
  <si>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</si>
  <si>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</si>
  <si>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</si>
  <si>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</si>
  <si>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</si>
  <si>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</si>
  <si>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</si>
  <si>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</si>
  <si>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</si>
  <si>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</si>
  <si>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</si>
  <si>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</si>
  <si>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</si>
  <si>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</si>
  <si>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</si>
  <si>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</si>
  <si>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</si>
  <si>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</si>
  <si>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</si>
  <si>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</si>
  <si>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</si>
  <si>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</si>
  <si>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</si>
  <si>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</si>
  <si>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</si>
  <si>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</si>
  <si>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</si>
  <si>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</si>
  <si>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</si>
  <si>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</si>
  <si>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</si>
  <si>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</si>
  <si>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</si>
  <si>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</si>
  <si>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</si>
  <si>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</si>
  <si>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</si>
  <si>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</si>
  <si>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</si>
  <si>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</si>
  <si>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</si>
  <si>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</si>
  <si>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</si>
  <si>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</si>
  <si>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</si>
  <si>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</si>
  <si>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</si>
  <si>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</si>
  <si>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</si>
  <si>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</si>
  <si>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</si>
  <si>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</si>
  <si>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</si>
  <si>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</si>
  <si>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</si>
  <si>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</si>
  <si>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</si>
  <si>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</si>
  <si>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</si>
  <si>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</si>
  <si>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</si>
  <si>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</si>
  <si>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</si>
  <si>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</si>
  <si>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</si>
  <si>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</si>
  <si>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</si>
  <si>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</si>
  <si>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</si>
  <si>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</si>
  <si>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</si>
  <si>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</si>
  <si>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</si>
  <si>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</si>
  <si>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</si>
  <si>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</si>
  <si>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</si>
  <si>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</si>
  <si>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</si>
  <si>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</si>
  <si>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</si>
  <si>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</si>
  <si>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</si>
  <si>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</si>
  <si>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</si>
  <si>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</si>
  <si>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</si>
  <si>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</si>
  <si>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</si>
  <si>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</si>
  <si>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</si>
  <si>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</si>
  <si>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</si>
  <si>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</si>
  <si>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</si>
  <si>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</si>
  <si>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</si>
  <si>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</si>
  <si>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</si>
  <si>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</si>
  <si>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</si>
  <si>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</si>
  <si>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</si>
  <si>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</si>
  <si>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</si>
  <si>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</si>
  <si>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</si>
  <si>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</si>
  <si>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</si>
  <si>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</si>
  <si>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</si>
  <si>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</si>
  <si>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</si>
  <si>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</si>
  <si>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</si>
  <si>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</si>
  <si>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</si>
  <si>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</si>
  <si>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</si>
  <si>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</si>
  <si>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</si>
  <si>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</si>
  <si>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</si>
  <si>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</si>
  <si>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</si>
  <si>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</si>
  <si>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</si>
  <si>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</si>
  <si>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</si>
  <si>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</si>
  <si>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</si>
  <si>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</si>
  <si>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</si>
  <si>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</si>
  <si>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</si>
  <si>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</si>
  <si>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</si>
  <si>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</si>
  <si>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</si>
  <si>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</si>
  <si>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</si>
  <si>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</si>
  <si>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</si>
  <si>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</si>
  <si>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</si>
  <si>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</si>
  <si>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</si>
  <si>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</si>
  <si>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</si>
  <si>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</si>
  <si>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</si>
  <si>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</si>
  <si>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</si>
  <si>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</si>
  <si>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</si>
  <si>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</si>
  <si>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</si>
  <si>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</si>
  <si>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</si>
  <si>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</si>
  <si>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</si>
  <si>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</si>
  <si>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</si>
  <si>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</si>
  <si>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</si>
  <si>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</si>
  <si>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</si>
  <si>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</si>
  <si>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</si>
  <si>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</si>
  <si>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</si>
  <si>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</si>
  <si>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</si>
  <si>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</si>
  <si>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</si>
  <si>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</si>
  <si>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</si>
  <si>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</si>
  <si>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</si>
  <si>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</si>
  <si>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</si>
  <si>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</si>
  <si>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</si>
  <si>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</si>
  <si>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</si>
  <si>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</si>
  <si>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</si>
  <si>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</si>
  <si>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</si>
  <si>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</si>
  <si>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</si>
  <si>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</si>
  <si>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</si>
  <si>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</si>
  <si>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</si>
  <si>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</si>
  <si>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</si>
  <si>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</si>
  <si>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</si>
  <si>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</si>
  <si>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</si>
  <si>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</si>
  <si>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</si>
  <si>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</si>
  <si>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</si>
  <si>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</si>
  <si>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</si>
  <si>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</si>
  <si>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</si>
  <si>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</si>
  <si>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</si>
  <si>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</si>
  <si>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</si>
  <si>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</si>
  <si>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</si>
  <si>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</si>
  <si>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</si>
  <si>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</si>
  <si>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</si>
  <si>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</si>
  <si>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</si>
  <si>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</si>
  <si>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</si>
  <si>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</si>
  <si>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</si>
  <si>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</si>
  <si>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</si>
  <si>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</si>
  <si>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</si>
  <si>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</si>
  <si>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</si>
  <si>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</si>
  <si>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</si>
  <si>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</si>
  <si>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</si>
  <si>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</si>
  <si>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</si>
  <si>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</si>
  <si>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</si>
  <si>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</si>
  <si>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</si>
  <si>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</si>
  <si>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</si>
  <si>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</si>
  <si>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</si>
  <si>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</si>
  <si>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</si>
  <si>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</si>
  <si>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</si>
  <si>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</si>
  <si>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</si>
  <si>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</si>
  <si>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</si>
  <si>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</si>
  <si>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</si>
  <si>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</si>
  <si>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</si>
  <si>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</si>
  <si>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</si>
  <si>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</si>
  <si>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</si>
  <si>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</si>
  <si>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</si>
  <si>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</si>
  <si>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</si>
  <si>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</si>
  <si>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</si>
  <si>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</si>
  <si>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</si>
  <si>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</si>
  <si>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</si>
  <si>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</si>
  <si>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</si>
  <si>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</si>
  <si>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</si>
  <si>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</si>
  <si>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</si>
  <si>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</si>
  <si>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</si>
  <si>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</si>
  <si>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</si>
  <si>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</si>
  <si>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</si>
  <si>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</si>
  <si>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</si>
  <si>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</si>
  <si>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</si>
  <si>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</si>
  <si>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</si>
  <si>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</si>
  <si>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</si>
  <si>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</si>
  <si>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</si>
  <si>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</si>
  <si>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</si>
  <si>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</si>
  <si>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</si>
  <si>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</si>
  <si>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</si>
  <si>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</si>
  <si>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</si>
  <si>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</si>
  <si>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</si>
  <si>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</si>
  <si>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</si>
  <si>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</si>
  <si>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</si>
  <si>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</si>
  <si>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</si>
  <si>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</si>
  <si>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</si>
  <si>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</si>
  <si>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</si>
  <si>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</si>
  <si>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</si>
  <si>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</si>
  <si>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</si>
  <si>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</si>
  <si>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</si>
  <si>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</si>
  <si>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</si>
  <si>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</si>
  <si>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</si>
  <si>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</si>
  <si>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</si>
  <si>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</si>
  <si>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</si>
  <si>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</si>
  <si>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</si>
  <si>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</si>
  <si>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</si>
  <si>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</si>
  <si>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</si>
  <si>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</si>
  <si>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</si>
  <si>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</si>
  <si>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</si>
  <si>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</si>
  <si>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</si>
  <si>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</si>
  <si>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</si>
  <si>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</si>
  <si>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</si>
  <si>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</si>
  <si>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</si>
  <si>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</si>
  <si>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</si>
  <si>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</si>
  <si>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</si>
  <si>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</si>
  <si>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</si>
  <si>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</si>
  <si>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</si>
  <si>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</si>
  <si>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</si>
  <si>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</si>
  <si>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</si>
  <si>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</si>
  <si>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</si>
  <si>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</si>
  <si>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</si>
  <si>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</si>
  <si>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</si>
  <si>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</si>
  <si>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</si>
  <si>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</si>
  <si>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</si>
  <si>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</si>
  <si>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</si>
  <si>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</si>
  <si>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</si>
  <si>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</si>
  <si>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</si>
  <si>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</si>
  <si>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</si>
  <si>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</si>
  <si>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</si>
  <si>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</si>
  <si>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</si>
  <si>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</si>
  <si>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</si>
  <si>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</si>
  <si>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</si>
  <si>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</si>
  <si>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</si>
  <si>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</si>
  <si>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</si>
  <si>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</si>
  <si>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</si>
  <si>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</si>
  <si>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</si>
  <si>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</si>
  <si>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</si>
  <si>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</si>
  <si>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</si>
  <si>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</si>
  <si>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</si>
  <si>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</si>
  <si>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</si>
  <si>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</si>
  <si>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</si>
  <si>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</si>
  <si>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</si>
  <si>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</si>
  <si>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</si>
  <si>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</si>
  <si>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</si>
  <si>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</si>
  <si>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</si>
  <si>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</si>
  <si>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</si>
  <si>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</si>
  <si>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</si>
  <si>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</si>
  <si>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</si>
  <si>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</si>
  <si>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</si>
  <si>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</si>
  <si>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</si>
  <si>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</si>
  <si>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</si>
  <si>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</si>
  <si>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</si>
  <si>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</si>
  <si>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</si>
  <si>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</si>
  <si>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</si>
  <si>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</si>
  <si>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</si>
  <si>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</si>
  <si>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</si>
  <si>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</si>
  <si>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</si>
  <si>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</si>
  <si>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</si>
  <si>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</si>
  <si>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</si>
  <si>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</si>
  <si>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</si>
  <si>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</si>
  <si>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</si>
  <si>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</si>
  <si>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</si>
  <si>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</si>
  <si>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</si>
  <si>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</si>
  <si>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</si>
  <si>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</si>
  <si>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</si>
  <si>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</si>
  <si>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</si>
  <si>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</si>
  <si>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</si>
  <si>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</si>
  <si>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</si>
  <si>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</si>
  <si>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</si>
  <si>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</si>
  <si>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</si>
  <si>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</si>
  <si>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</si>
  <si>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</si>
  <si>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</si>
  <si>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</si>
  <si>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</si>
  <si>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</si>
  <si>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</si>
  <si>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</si>
  <si>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</si>
  <si>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</si>
  <si>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</si>
  <si>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</si>
  <si>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</si>
  <si>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</si>
  <si>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</si>
  <si>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</si>
  <si>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</si>
  <si>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</si>
  <si>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</si>
  <si>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</si>
  <si>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</si>
  <si>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</si>
  <si>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</si>
  <si>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</si>
  <si>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</si>
  <si>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</si>
  <si>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</si>
  <si>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</si>
  <si>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</si>
  <si>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</si>
  <si>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</si>
  <si>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</si>
  <si>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</si>
  <si>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</si>
  <si>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</si>
  <si>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</si>
  <si>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</si>
  <si>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</si>
  <si>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</si>
  <si>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</si>
  <si>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</si>
  <si>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</si>
  <si>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</si>
  <si>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</si>
  <si>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</si>
  <si>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</si>
  <si>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</si>
  <si>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</si>
  <si>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</si>
  <si>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</si>
  <si>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</si>
  <si>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</si>
  <si>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</si>
  <si>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</si>
  <si>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</si>
  <si>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</si>
  <si>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</si>
  <si>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</si>
  <si>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</si>
  <si>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</si>
  <si>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</si>
  <si>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</si>
  <si>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</si>
  <si>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</si>
  <si>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</si>
  <si>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</si>
  <si>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</si>
  <si>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</si>
  <si>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</si>
  <si>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</si>
  <si>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</si>
  <si>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</si>
  <si>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</si>
  <si>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</si>
  <si>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</si>
  <si>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</si>
  <si>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</si>
  <si>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</si>
  <si>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</si>
  <si>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</si>
  <si>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</si>
  <si>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</si>
  <si>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</si>
  <si>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</si>
  <si>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</si>
  <si>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</si>
  <si>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</si>
  <si>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</si>
  <si>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</si>
  <si>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</si>
  <si>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</si>
  <si>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</si>
  <si>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</si>
  <si>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</si>
  <si>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</si>
  <si>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</si>
  <si>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</si>
  <si>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</si>
  <si>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</si>
  <si>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</si>
  <si>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</si>
  <si>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</si>
  <si>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</si>
  <si>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</si>
  <si>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</si>
  <si>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</si>
  <si>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</si>
  <si>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</si>
  <si>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</si>
  <si>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</si>
  <si>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</si>
  <si>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</si>
  <si>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</si>
  <si>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</si>
  <si>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</si>
  <si>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</si>
  <si>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</si>
  <si>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</si>
  <si>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</si>
  <si>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</si>
  <si>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</si>
  <si>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</si>
  <si>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</si>
  <si>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</si>
  <si>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</si>
  <si>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</si>
  <si>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</si>
  <si>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</si>
  <si>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</si>
  <si>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</si>
  <si>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</si>
  <si>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</si>
  <si>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</si>
  <si>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</si>
  <si>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</si>
  <si>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</si>
  <si>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</si>
  <si>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</si>
  <si>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</si>
  <si>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</si>
  <si>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</si>
  <si>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</si>
  <si>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</si>
  <si>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</si>
  <si>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</si>
  <si>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</si>
  <si>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</si>
  <si>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</si>
  <si>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</si>
  <si>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</si>
  <si>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</si>
  <si>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</si>
  <si>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</si>
  <si>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</si>
  <si>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</si>
  <si>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</si>
  <si>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</si>
  <si>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</si>
  <si>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</si>
  <si>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</si>
  <si>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</si>
  <si>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</si>
  <si>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</si>
  <si>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</si>
  <si>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</si>
  <si>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</si>
  <si>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</si>
  <si>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</si>
  <si>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</si>
  <si>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</si>
  <si>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</si>
  <si>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</si>
  <si>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</si>
  <si>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</si>
  <si>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</si>
  <si>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</si>
  <si>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</si>
  <si>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</si>
  <si>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</si>
  <si>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</si>
  <si>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</si>
  <si>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</si>
  <si>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</si>
  <si>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</si>
  <si>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</si>
  <si>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</si>
  <si>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</si>
  <si>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</si>
  <si>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</si>
  <si>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</si>
  <si>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</si>
  <si>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</si>
  <si>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</si>
  <si>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</si>
  <si>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</si>
  <si>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</si>
  <si>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</si>
  <si>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</si>
  <si>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</si>
  <si>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</si>
  <si>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</si>
  <si>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</si>
  <si>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</si>
  <si>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</si>
  <si>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</si>
  <si>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</si>
  <si>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</si>
  <si>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</si>
  <si>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</si>
  <si>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</si>
  <si>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</si>
  <si>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</si>
  <si>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</si>
  <si>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</si>
  <si>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</si>
  <si>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</si>
  <si>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</si>
  <si>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</si>
  <si>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</si>
  <si>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</si>
  <si>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</si>
  <si>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</si>
  <si>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</si>
  <si>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</si>
  <si>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</si>
  <si>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</si>
  <si>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</si>
  <si>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</si>
  <si>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</si>
  <si>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</si>
  <si>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</si>
  <si>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</si>
  <si>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</si>
  <si>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</si>
  <si>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</si>
  <si>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</si>
  <si>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</si>
  <si>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</si>
  <si>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</si>
  <si>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</si>
  <si>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</si>
  <si>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</si>
  <si>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</si>
  <si>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</si>
  <si>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</si>
  <si>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</si>
  <si>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</si>
  <si>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</si>
  <si>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</si>
  <si>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</si>
  <si>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</si>
  <si>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</si>
  <si>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</si>
  <si>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</si>
  <si>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</si>
  <si>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</si>
  <si>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</si>
  <si>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</si>
  <si>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</si>
  <si>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</si>
  <si>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</si>
  <si>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</si>
  <si>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</si>
  <si>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</si>
  <si>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</si>
  <si>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</si>
  <si>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</si>
  <si>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</si>
  <si>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</si>
  <si>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</si>
  <si>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</si>
  <si>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</si>
  <si>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</si>
  <si>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</si>
  <si>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</si>
  <si>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</si>
  <si>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</si>
  <si>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</si>
  <si>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</si>
  <si>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</si>
  <si>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</si>
  <si>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</si>
  <si>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</si>
  <si>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</si>
  <si>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</si>
  <si>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</si>
  <si>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</si>
  <si>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</si>
  <si>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</si>
  <si>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</si>
  <si>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</si>
  <si>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</si>
  <si>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</si>
  <si>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</si>
  <si>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</si>
  <si>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</si>
  <si>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</si>
  <si>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</si>
  <si>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</si>
  <si>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</si>
  <si>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</si>
  <si>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</si>
  <si>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</si>
  <si>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</si>
  <si>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</si>
  <si>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</si>
  <si>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</si>
  <si>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</si>
  <si>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</si>
  <si>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</si>
  <si>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</si>
  <si>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</si>
  <si>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</si>
  <si>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</si>
  <si>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</si>
  <si>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</si>
  <si>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</si>
  <si>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</si>
  <si>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</si>
  <si>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</si>
  <si>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</si>
  <si>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</si>
  <si>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</si>
  <si>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</si>
  <si>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</si>
  <si>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</si>
  <si>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</si>
  <si>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</si>
  <si>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</si>
  <si>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</si>
  <si>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</si>
  <si>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</si>
  <si>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</si>
  <si>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</si>
  <si>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</si>
  <si>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</si>
  <si>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</si>
  <si>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</si>
  <si>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</si>
  <si>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</si>
  <si>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</si>
  <si>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</si>
  <si>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</si>
  <si>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</si>
  <si>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</si>
  <si>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</si>
  <si>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</si>
  <si>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</si>
  <si>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</si>
  <si>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</si>
  <si>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</si>
  <si>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</si>
  <si>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</si>
  <si>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</si>
  <si>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</si>
  <si>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</si>
  <si>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</si>
  <si>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</si>
  <si>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</si>
  <si>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</si>
  <si>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</si>
  <si>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</si>
  <si>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</si>
  <si>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</si>
  <si>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</si>
  <si>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</si>
  <si>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</si>
  <si>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</si>
  <si>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</si>
  <si>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</si>
  <si>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</si>
  <si>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</si>
  <si>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</si>
  <si>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</si>
  <si>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</si>
  <si>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</si>
  <si>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</si>
  <si>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</si>
  <si>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</si>
  <si>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</si>
  <si>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</si>
  <si>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</si>
  <si>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</si>
  <si>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</si>
  <si>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</si>
  <si>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</si>
  <si>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</si>
  <si>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</si>
  <si>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</si>
  <si>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</si>
  <si>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</si>
  <si>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</si>
  <si>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</si>
  <si>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</si>
  <si>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</si>
  <si>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</si>
  <si>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</si>
  <si>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</si>
  <si>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</si>
  <si>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</si>
  <si>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</si>
  <si>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</si>
  <si>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</si>
  <si>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</si>
  <si>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</si>
  <si>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</si>
  <si>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</si>
  <si>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</si>
  <si>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</si>
  <si>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</si>
  <si>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</si>
  <si>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</si>
  <si>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</si>
  <si>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</si>
  <si>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</si>
  <si>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</si>
  <si>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</si>
  <si>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</si>
  <si>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</si>
  <si>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</si>
  <si>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</si>
  <si>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</si>
  <si>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</si>
  <si>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</si>
  <si>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</si>
  <si>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</si>
  <si>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</si>
  <si>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</si>
  <si>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</si>
  <si>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</si>
  <si>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</si>
  <si>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</si>
  <si>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</si>
  <si>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</si>
  <si>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</si>
  <si>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</si>
  <si>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</si>
  <si>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</si>
  <si>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</si>
  <si>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</si>
  <si>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</si>
  <si>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</si>
  <si>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</si>
  <si>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</si>
  <si>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</si>
  <si>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</si>
  <si>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</si>
  <si>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</si>
  <si>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</si>
  <si>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</si>
  <si>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</si>
  <si>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</si>
  <si>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</si>
  <si>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</si>
  <si>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</si>
  <si>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</si>
  <si>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</si>
  <si>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</si>
  <si>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</si>
  <si>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</si>
  <si>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</si>
  <si>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</si>
  <si>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</si>
  <si>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</si>
  <si>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</si>
  <si>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</si>
  <si>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</si>
  <si>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</si>
  <si>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</si>
  <si>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</si>
  <si>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</si>
  <si>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</si>
  <si>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</si>
  <si>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</si>
  <si>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</si>
  <si>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</si>
  <si>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</si>
  <si>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</si>
  <si>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</si>
  <si>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</si>
  <si>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</si>
  <si>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</si>
  <si>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</si>
  <si>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</si>
  <si>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</si>
  <si>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</si>
  <si>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</si>
  <si>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</si>
  <si>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</si>
  <si>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</si>
  <si>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</si>
  <si>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</si>
  <si>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</si>
  <si>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</si>
  <si>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</si>
  <si>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</si>
  <si>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</si>
  <si>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</si>
  <si>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</si>
  <si>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</si>
  <si>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</si>
  <si>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</si>
  <si>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</si>
  <si>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</si>
  <si>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</si>
  <si>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</si>
  <si>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</si>
  <si>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</si>
  <si>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</si>
  <si>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</si>
  <si>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</si>
  <si>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</si>
  <si>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</si>
  <si>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</si>
  <si>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</si>
  <si>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</si>
  <si>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</si>
  <si>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</si>
  <si>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</si>
  <si>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</si>
  <si>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</si>
  <si>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</si>
  <si>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</si>
  <si>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</si>
  <si>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</si>
  <si>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</si>
  <si>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</si>
  <si>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</si>
  <si>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</si>
  <si>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</si>
  <si>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</si>
  <si>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</si>
  <si>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</si>
  <si>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</si>
  <si>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</si>
  <si>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</si>
  <si>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</si>
  <si>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</si>
  <si>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</si>
  <si>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</si>
  <si>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</si>
  <si>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</si>
  <si>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</si>
  <si>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</si>
  <si>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</si>
  <si>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</si>
  <si>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</si>
  <si>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</si>
  <si>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</si>
  <si>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</si>
  <si>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</si>
  <si>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</si>
  <si>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</si>
  <si>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</si>
  <si>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</si>
  <si>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</si>
  <si>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</si>
  <si>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</si>
  <si>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</si>
  <si>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</si>
  <si>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</si>
  <si>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</si>
  <si>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</si>
  <si>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</si>
  <si>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</si>
  <si>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</si>
  <si>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</si>
  <si>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</si>
  <si>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</si>
  <si>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</si>
  <si>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</si>
  <si>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</si>
  <si>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</si>
  <si>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</si>
  <si>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</si>
  <si>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</si>
  <si>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</si>
  <si>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</si>
  <si>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</si>
  <si>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</si>
  <si>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</si>
  <si>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</si>
  <si>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</si>
  <si>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</si>
  <si>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</si>
  <si>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</si>
  <si>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</si>
  <si>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</si>
  <si>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</si>
  <si>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</si>
  <si>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</si>
  <si>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</si>
  <si>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</si>
  <si>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</si>
  <si>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</si>
  <si>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</si>
  <si>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</si>
  <si>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</si>
  <si>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</si>
  <si>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</si>
  <si>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</si>
  <si>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</si>
  <si>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</si>
  <si>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</si>
  <si>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</si>
  <si>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</si>
  <si>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</si>
  <si>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</si>
  <si>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</si>
  <si>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</si>
  <si>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</si>
  <si>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</si>
  <si>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</si>
  <si>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</si>
  <si>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</si>
  <si>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</si>
  <si>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</si>
  <si>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</si>
  <si>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</si>
  <si>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</si>
  <si>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</si>
  <si>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</si>
  <si>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</si>
  <si>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</si>
  <si>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</si>
  <si>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</si>
  <si>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</si>
  <si>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</si>
  <si>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</si>
  <si>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</si>
  <si>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</si>
  <si>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</si>
  <si>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</si>
  <si>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</si>
  <si>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</si>
  <si>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</si>
  <si>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</si>
  <si>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</si>
  <si>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</si>
  <si>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</si>
  <si>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</si>
  <si>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</si>
  <si>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</si>
  <si>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</si>
  <si>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</si>
  <si>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</si>
  <si>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</si>
  <si>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</si>
  <si>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</si>
  <si>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</si>
  <si>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</si>
  <si>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</si>
  <si>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</si>
  <si>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</si>
  <si>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</si>
  <si>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</si>
  <si>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</si>
  <si>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</si>
  <si>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</si>
  <si>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</si>
  <si>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</si>
  <si>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</si>
  <si>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</si>
  <si>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</si>
  <si>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</si>
  <si>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</si>
  <si>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</si>
  <si>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</si>
  <si>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</si>
  <si>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</si>
  <si>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</si>
  <si>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</si>
  <si>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</si>
  <si>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</si>
  <si>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</si>
  <si>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</si>
  <si>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</si>
  <si>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</si>
  <si>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</si>
  <si>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</si>
  <si>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</si>
  <si>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</si>
  <si>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</si>
  <si>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</si>
  <si>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</si>
  <si>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</si>
  <si>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</si>
  <si>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</si>
  <si>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</si>
  <si>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</si>
  <si>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</si>
  <si>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</si>
  <si>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</si>
  <si>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</si>
  <si>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</si>
  <si>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</si>
  <si>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</si>
  <si>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</si>
  <si>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</si>
  <si>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</si>
  <si>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</si>
  <si>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</si>
  <si>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</si>
  <si>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</si>
  <si>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</si>
  <si>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</si>
  <si>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</si>
  <si>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</si>
  <si>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</si>
  <si>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</si>
  <si>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</si>
  <si>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</si>
  <si>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</si>
  <si>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</si>
  <si>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</si>
  <si>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</si>
  <si>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</si>
  <si>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</si>
  <si>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</si>
  <si>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</si>
  <si>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</si>
  <si>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</si>
  <si>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</si>
  <si>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</si>
  <si>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</si>
  <si>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</si>
  <si>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</si>
  <si>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</si>
  <si>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</si>
  <si>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</si>
  <si>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</si>
  <si>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</si>
  <si>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</si>
  <si>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</si>
  <si>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</si>
  <si>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</si>
  <si>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</si>
  <si>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</si>
  <si>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</si>
  <si>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</si>
  <si>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</si>
  <si>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</si>
  <si>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</si>
  <si>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</si>
  <si>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</si>
  <si>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</si>
  <si>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</si>
  <si>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</si>
  <si>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</si>
  <si>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</si>
  <si>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</si>
  <si>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</si>
  <si>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</si>
  <si>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</si>
  <si>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</si>
  <si>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</si>
  <si>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</si>
  <si>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</si>
  <si>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</si>
  <si>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</si>
  <si>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</si>
  <si>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</si>
  <si>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</si>
  <si>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</si>
  <si>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</si>
  <si>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</si>
  <si>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</si>
  <si>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</si>
  <si>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</si>
  <si>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</si>
  <si>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</si>
  <si>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</si>
  <si>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</si>
  <si>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</si>
  <si>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</si>
  <si>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</si>
  <si>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</si>
  <si>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</si>
  <si>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</si>
  <si>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</si>
  <si>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</si>
  <si>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</si>
  <si>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</si>
  <si>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</si>
  <si>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</si>
  <si>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</si>
  <si>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</si>
  <si>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</si>
  <si>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</si>
  <si>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</si>
  <si>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</si>
  <si>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</si>
  <si>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</si>
  <si>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</si>
  <si>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</si>
  <si>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</si>
  <si>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</si>
  <si>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</si>
  <si>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</si>
  <si>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</si>
  <si>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</si>
  <si>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</si>
  <si>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</si>
  <si>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</si>
  <si>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</si>
  <si>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</si>
  <si>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</si>
  <si>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</si>
  <si>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</si>
  <si>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</si>
  <si>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</si>
  <si>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</si>
  <si>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</si>
  <si>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</si>
  <si>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</si>
  <si>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</si>
  <si>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</si>
  <si>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</si>
  <si>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</si>
  <si>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</si>
  <si>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</si>
  <si>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</si>
  <si>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</si>
  <si>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</si>
  <si>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</si>
  <si>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</si>
  <si>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</si>
  <si>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</si>
  <si>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</si>
  <si>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</si>
  <si>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</si>
  <si>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</si>
  <si>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</si>
  <si>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</si>
  <si>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</si>
  <si>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</si>
  <si>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</si>
  <si>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</si>
  <si>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</si>
  <si>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</si>
  <si>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</si>
  <si>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</si>
  <si>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</si>
  <si>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</si>
  <si>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</si>
  <si>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</si>
  <si>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</si>
  <si>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</si>
  <si>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</si>
  <si>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</si>
  <si>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</si>
  <si>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</si>
  <si>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</si>
  <si>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</si>
  <si>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</si>
  <si>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</si>
  <si>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</si>
  <si>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</si>
  <si>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</si>
  <si>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</si>
  <si>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</si>
  <si>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</si>
  <si>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</si>
  <si>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</si>
  <si>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</si>
  <si>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</si>
  <si>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</si>
  <si>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</si>
  <si>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</si>
  <si>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</si>
  <si>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</si>
  <si>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</si>
  <si>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</si>
  <si>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</si>
  <si>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</si>
  <si>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</si>
  <si>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</si>
  <si>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</si>
  <si>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</si>
  <si>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</si>
  <si>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</si>
  <si>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</si>
  <si>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</si>
  <si>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</si>
  <si>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</si>
  <si>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</si>
  <si>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</si>
  <si>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</si>
  <si>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</si>
  <si>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</si>
  <si>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</si>
  <si>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</si>
  <si>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</si>
  <si>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</si>
  <si>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</si>
  <si>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</si>
  <si>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</si>
  <si>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</si>
  <si>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</si>
  <si>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</si>
  <si>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</si>
  <si>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</si>
  <si>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</si>
  <si>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</si>
  <si>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</si>
  <si>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</si>
  <si>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</si>
  <si>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</si>
  <si>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</si>
  <si>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</si>
  <si>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</si>
  <si>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</si>
  <si>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</si>
  <si>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</si>
  <si>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</si>
  <si>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</si>
  <si>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</si>
  <si>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</si>
  <si>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</si>
  <si>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</si>
  <si>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</si>
  <si>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</si>
  <si>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</si>
  <si>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</si>
  <si>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</si>
  <si>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</si>
  <si>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</si>
  <si>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</si>
  <si>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</si>
  <si>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</si>
  <si>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</si>
  <si>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</si>
  <si>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</si>
  <si>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</si>
  <si>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</si>
  <si>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</si>
  <si>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</si>
  <si>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</si>
  <si>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</si>
  <si>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</si>
  <si>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</si>
  <si>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</si>
  <si>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</si>
  <si>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</si>
  <si>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</si>
  <si>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</si>
  <si>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</si>
  <si>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</si>
  <si>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</si>
  <si>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</si>
  <si>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</si>
  <si>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</si>
  <si>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</si>
  <si>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</si>
  <si>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</si>
  <si>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</si>
  <si>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</si>
  <si>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</si>
  <si>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</si>
  <si>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</si>
  <si>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</si>
  <si>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</si>
  <si>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</si>
  <si>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</si>
  <si>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</si>
  <si>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</si>
  <si>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</si>
  <si>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</si>
  <si>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</si>
  <si>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</si>
  <si>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</si>
  <si>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</si>
  <si>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</si>
  <si>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</si>
  <si>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</si>
  <si>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</si>
  <si>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</si>
  <si>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</si>
  <si>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</si>
  <si>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</si>
  <si>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</si>
  <si>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</si>
  <si>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</si>
  <si>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</si>
  <si>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</si>
  <si>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</si>
  <si>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</si>
  <si>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</si>
  <si>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</si>
  <si>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</si>
  <si>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</si>
  <si>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</si>
  <si>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</si>
  <si>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</si>
  <si>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</si>
  <si>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</si>
  <si>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</si>
  <si>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</si>
  <si>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</si>
  <si>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</si>
  <si>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</si>
  <si>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</si>
  <si>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</si>
  <si>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</si>
  <si>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</si>
  <si>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</si>
  <si>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</si>
  <si>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</si>
  <si>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</si>
  <si>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</si>
  <si>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</si>
  <si>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</si>
  <si>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</si>
  <si>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</si>
  <si>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</si>
  <si>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</si>
  <si>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</si>
  <si>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</si>
  <si>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</si>
  <si>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</si>
  <si>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</si>
  <si>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</si>
  <si>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</si>
  <si>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</si>
  <si>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</si>
  <si>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</si>
  <si>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</si>
  <si>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</si>
  <si>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</si>
  <si>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</si>
  <si>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</si>
  <si>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</si>
  <si>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</si>
  <si>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</si>
  <si>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</si>
  <si>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</si>
  <si>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</si>
  <si>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</si>
  <si>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</si>
  <si>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</si>
  <si>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</si>
  <si>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</si>
  <si>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</si>
  <si>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</si>
  <si>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</si>
  <si>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</si>
  <si>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</si>
  <si>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</si>
  <si>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</si>
  <si>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</si>
  <si>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</si>
  <si>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</si>
  <si>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</si>
  <si>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</si>
  <si>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</si>
  <si>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</si>
  <si>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</si>
  <si>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</si>
  <si>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</si>
  <si>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</si>
  <si>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</si>
  <si>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</si>
  <si>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</si>
  <si>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</si>
  <si>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</si>
  <si>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</si>
  <si>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</si>
  <si>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</si>
  <si>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</si>
  <si>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</si>
  <si>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</si>
  <si>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</si>
  <si>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</si>
  <si>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</si>
  <si>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</si>
  <si>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</si>
  <si>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</si>
  <si>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</si>
  <si>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</si>
  <si>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</si>
  <si>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</si>
  <si>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</si>
  <si>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</si>
  <si>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</si>
  <si>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</si>
  <si>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</si>
  <si>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</si>
  <si>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</si>
  <si>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</si>
  <si>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</si>
  <si>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</si>
  <si>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</si>
  <si>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</si>
  <si>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</si>
  <si>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</si>
  <si>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</si>
  <si>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</si>
  <si>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</si>
  <si>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</si>
  <si>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</si>
  <si>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</si>
  <si>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</si>
  <si>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</si>
  <si>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</si>
  <si>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</si>
  <si>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</si>
  <si>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</si>
  <si>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</si>
  <si>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</si>
  <si>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</si>
  <si>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</si>
  <si>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</si>
  <si>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</si>
  <si>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</si>
  <si>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</si>
  <si>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</si>
  <si>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</si>
  <si>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</si>
  <si>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</si>
  <si>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</si>
  <si>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</si>
  <si>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</si>
  <si>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</si>
  <si>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</si>
  <si>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</si>
  <si>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</si>
  <si>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</si>
  <si>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</si>
  <si>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</si>
  <si>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</si>
  <si>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</si>
  <si>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</si>
  <si>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</si>
  <si>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</si>
  <si>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</si>
  <si>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</si>
  <si>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</si>
  <si>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</si>
  <si>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</si>
  <si>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</si>
  <si>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</si>
  <si>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</si>
  <si>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</si>
  <si>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</si>
  <si>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</si>
  <si>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</si>
  <si>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</si>
  <si>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</si>
  <si>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</si>
  <si>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</si>
  <si>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</si>
  <si>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</si>
  <si>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</si>
  <si>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</si>
  <si>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</si>
  <si>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</si>
  <si>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</si>
  <si>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</si>
  <si>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</si>
  <si>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</si>
  <si>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</si>
  <si>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</si>
  <si>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</si>
  <si>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</si>
  <si>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</si>
  <si>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</si>
  <si>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</si>
  <si>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</si>
  <si>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</si>
  <si>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</si>
  <si>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</si>
  <si>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</si>
  <si>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</si>
  <si>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</si>
  <si>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</si>
  <si>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</si>
  <si>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</si>
  <si>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</si>
  <si>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</si>
  <si>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</si>
  <si>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</si>
  <si>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</si>
  <si>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</si>
  <si>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</si>
  <si>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</si>
  <si>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</si>
  <si>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</si>
  <si>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</si>
  <si>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</si>
  <si>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</si>
  <si>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</si>
  <si>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</si>
  <si>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</si>
  <si>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</si>
  <si>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</si>
  <si>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</si>
  <si>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</si>
  <si>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</si>
  <si>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</si>
  <si>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</si>
  <si>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</si>
  <si>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</si>
  <si>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</si>
  <si>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</si>
  <si>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</si>
  <si>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</si>
  <si>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</si>
  <si>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</si>
  <si>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</si>
  <si>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</si>
  <si>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</si>
  <si>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</si>
  <si>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</si>
  <si>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</si>
  <si>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</si>
  <si>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</si>
  <si>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</si>
  <si>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</si>
  <si>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</si>
  <si>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</si>
  <si>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</si>
  <si>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</si>
  <si>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</si>
  <si>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</si>
  <si>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</si>
  <si>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</si>
  <si>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</si>
  <si>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</si>
  <si>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</si>
  <si>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</si>
  <si>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</si>
  <si>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</si>
  <si>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</si>
  <si>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</si>
  <si>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</si>
  <si>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</si>
  <si>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</si>
  <si>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</si>
  <si>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</si>
  <si>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</si>
  <si>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</si>
  <si>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</si>
  <si>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</si>
  <si>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</si>
  <si>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</si>
  <si>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</si>
  <si>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</si>
  <si>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</si>
  <si>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</si>
  <si>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</si>
  <si>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</si>
  <si>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</si>
  <si>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</si>
  <si>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</si>
  <si>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</si>
  <si>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</si>
  <si>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</si>
  <si>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</si>
  <si>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</si>
  <si>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</si>
  <si>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</si>
  <si>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</si>
  <si>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</si>
  <si>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</si>
  <si>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</si>
  <si>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</si>
  <si>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</si>
  <si>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</si>
  <si>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</si>
  <si>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</si>
  <si>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</si>
  <si>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</si>
  <si>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</si>
  <si>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</si>
  <si>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</si>
  <si>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</si>
  <si>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</si>
  <si>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</si>
  <si>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</si>
  <si>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</si>
  <si>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</si>
  <si>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</si>
  <si>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</si>
  <si>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</si>
  <si>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</si>
  <si>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</si>
  <si>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</si>
  <si>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</si>
  <si>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</si>
  <si>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</si>
  <si>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</si>
  <si>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</si>
  <si>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</si>
  <si>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</si>
  <si>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</si>
  <si>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</si>
  <si>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</si>
  <si>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</si>
  <si>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</si>
  <si>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</si>
  <si>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</si>
  <si>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</si>
  <si>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</si>
  <si>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</si>
  <si>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</si>
  <si>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</si>
  <si>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</si>
  <si>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</si>
  <si>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</si>
  <si>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</si>
  <si>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</si>
  <si>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</si>
  <si>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</si>
  <si>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</si>
  <si>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</si>
  <si>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</si>
  <si>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</si>
  <si>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</si>
  <si>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</si>
  <si>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</si>
  <si>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</si>
  <si>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</si>
  <si>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</si>
  <si>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</si>
  <si>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</si>
  <si>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</si>
  <si>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</si>
  <si>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</si>
  <si>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</si>
  <si>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</si>
  <si>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</si>
  <si>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</si>
  <si>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</si>
  <si>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</si>
  <si>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</si>
  <si>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</si>
  <si>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</si>
  <si>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</si>
  <si>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</si>
  <si>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</si>
  <si>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</si>
  <si>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</si>
  <si>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</si>
  <si>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</si>
  <si>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</si>
  <si>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</si>
  <si>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</si>
  <si>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</si>
  <si>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</si>
  <si>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</si>
  <si>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</si>
  <si>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</si>
  <si>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</si>
  <si>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</si>
  <si>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</si>
  <si>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</si>
  <si>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</si>
  <si>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</si>
  <si>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</si>
  <si>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</si>
  <si>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</si>
  <si>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</si>
  <si>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</si>
  <si>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</si>
  <si>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</si>
  <si>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</si>
  <si>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</si>
  <si>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</si>
  <si>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</si>
  <si>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</si>
  <si>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</si>
  <si>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</si>
  <si>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</si>
  <si>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</si>
  <si>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</si>
  <si>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</si>
  <si>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</si>
  <si>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</si>
  <si>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</si>
  <si>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</si>
  <si>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</si>
  <si>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</si>
  <si>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</si>
  <si>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</si>
  <si>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</si>
  <si>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</si>
  <si>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</si>
  <si>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</si>
  <si>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</si>
  <si>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</si>
  <si>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</si>
  <si>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</si>
  <si>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</si>
  <si>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</si>
  <si>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</si>
  <si>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</si>
  <si>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</si>
  <si>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</si>
  <si>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</si>
  <si>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</si>
  <si>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</si>
  <si>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</si>
  <si>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</si>
  <si>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</si>
  <si>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</si>
  <si>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</si>
  <si>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</si>
  <si>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</si>
  <si>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</si>
  <si>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</si>
  <si>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</si>
  <si>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</si>
  <si>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</si>
  <si>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</si>
  <si>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</si>
  <si>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</si>
  <si>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</si>
  <si>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</si>
  <si>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</si>
  <si>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</si>
  <si>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</si>
  <si>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</si>
  <si>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</si>
  <si>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</si>
  <si>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</si>
  <si>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</si>
  <si>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</si>
  <si>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</si>
  <si>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</si>
  <si>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</si>
  <si>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</si>
  <si>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</si>
  <si>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</si>
  <si>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</si>
  <si>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</si>
  <si>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</si>
  <si>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</si>
  <si>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</si>
  <si>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</si>
  <si>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</si>
  <si>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</si>
  <si>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</si>
  <si>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</si>
  <si>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</si>
  <si>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</si>
  <si>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</si>
  <si>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</si>
  <si>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</si>
  <si>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</si>
  <si>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</si>
  <si>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</si>
  <si>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</si>
  <si>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</si>
  <si>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</si>
  <si>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</si>
  <si>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</si>
  <si>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</si>
  <si>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</si>
  <si>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</si>
  <si>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</si>
  <si>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</si>
  <si>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</si>
  <si>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</si>
  <si>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</si>
  <si>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</si>
  <si>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</si>
  <si>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</si>
  <si>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</si>
  <si>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</si>
  <si>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</si>
  <si>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</si>
  <si>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</si>
  <si>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</si>
  <si>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</si>
  <si>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</si>
  <si>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</si>
  <si>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</si>
  <si>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</si>
  <si>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</si>
  <si>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</si>
  <si>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</si>
  <si>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</si>
  <si>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</si>
  <si>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</si>
  <si>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</si>
  <si>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</si>
  <si>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</si>
  <si>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</si>
  <si>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</si>
  <si>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</si>
  <si>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</si>
  <si>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</si>
  <si>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</si>
  <si>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</si>
  <si>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</si>
  <si>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</si>
  <si>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</si>
  <si>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</si>
  <si>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</si>
  <si>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</si>
  <si>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</si>
  <si>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</si>
  <si>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</si>
  <si>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</si>
  <si>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</si>
  <si>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</si>
  <si>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</si>
  <si>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</si>
  <si>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</si>
  <si>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</si>
  <si>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</si>
  <si>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</si>
  <si>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</si>
  <si>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</si>
  <si>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</si>
  <si>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</si>
  <si>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</si>
  <si>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</si>
  <si>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</si>
  <si>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</si>
  <si>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</si>
  <si>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</si>
  <si>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</si>
  <si>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</si>
  <si>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</si>
  <si>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</si>
  <si>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</si>
  <si>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</si>
  <si>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</si>
  <si>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</si>
  <si>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</si>
  <si>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</si>
  <si>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</si>
  <si>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</si>
  <si>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</si>
  <si>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</si>
  <si>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</si>
  <si>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</si>
  <si>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</si>
  <si>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</si>
  <si>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</si>
  <si>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</si>
  <si>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</si>
  <si>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</si>
  <si>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</si>
  <si>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</si>
  <si>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</si>
  <si>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</si>
  <si>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</si>
  <si>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</si>
  <si>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</si>
  <si>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</si>
  <si>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</si>
  <si>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</si>
  <si>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</si>
  <si>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</si>
  <si>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</si>
  <si>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</si>
  <si>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</si>
  <si>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</si>
  <si>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</si>
  <si>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</si>
  <si>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</si>
  <si>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</si>
  <si>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</si>
  <si>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</si>
  <si>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</si>
  <si>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</si>
  <si>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</si>
  <si>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</si>
  <si>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</si>
  <si>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</si>
  <si>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</si>
  <si>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</si>
  <si>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</si>
  <si>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</si>
  <si>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</si>
  <si>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</si>
  <si>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</si>
  <si>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</si>
  <si>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</si>
  <si>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</si>
  <si>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</si>
  <si>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</si>
  <si>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</si>
  <si>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</si>
  <si>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</si>
  <si>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</si>
  <si>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</si>
  <si>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</si>
  <si>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</si>
  <si>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</si>
  <si>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</si>
  <si>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</si>
  <si>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</si>
  <si>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</si>
  <si>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</si>
  <si>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</si>
  <si>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</si>
  <si>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</si>
  <si>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</si>
  <si>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</si>
  <si>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</si>
  <si>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</si>
  <si>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</si>
  <si>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</si>
  <si>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</si>
  <si>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</si>
  <si>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</si>
  <si>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</si>
  <si>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</si>
  <si>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</si>
  <si>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</si>
  <si>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</si>
  <si>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</si>
  <si>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</si>
  <si>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</si>
  <si>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</si>
  <si>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</si>
  <si>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</si>
  <si>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</si>
  <si>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</si>
  <si>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</si>
  <si>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</si>
  <si>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</si>
  <si>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</si>
  <si>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</si>
  <si>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</si>
  <si>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</si>
  <si>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</si>
  <si>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</si>
  <si>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</si>
  <si>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</si>
  <si>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</si>
  <si>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</si>
  <si>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</si>
  <si>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</si>
  <si>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</si>
  <si>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</si>
  <si>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</si>
  <si>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</si>
  <si>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</si>
  <si>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</si>
  <si>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</si>
  <si>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</si>
  <si>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</si>
  <si>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</si>
  <si>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</si>
  <si>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</si>
  <si>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</si>
  <si>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</si>
  <si>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</si>
  <si>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</si>
  <si>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</si>
  <si>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</si>
  <si>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</si>
  <si>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</si>
  <si>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</si>
  <si>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</si>
  <si>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</si>
  <si>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</si>
  <si>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</si>
  <si>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</si>
  <si>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</si>
  <si>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</si>
  <si>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</si>
  <si>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</si>
  <si>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</si>
  <si>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</si>
  <si>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</si>
  <si>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</si>
  <si>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</si>
  <si>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</si>
  <si>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</si>
  <si>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</si>
  <si>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</si>
  <si>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</si>
  <si>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</si>
  <si>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</si>
  <si>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</si>
  <si>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</si>
  <si>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</si>
  <si>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</si>
  <si>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</si>
  <si>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</si>
  <si>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</si>
  <si>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</si>
  <si>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</si>
  <si>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</si>
  <si>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</si>
  <si>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</si>
  <si>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</si>
  <si>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</si>
  <si>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</si>
  <si>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</si>
  <si>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</si>
  <si>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</si>
  <si>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</si>
  <si>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</si>
  <si>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</si>
  <si>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</si>
  <si>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</si>
  <si>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</si>
  <si>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</si>
  <si>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</si>
  <si>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</si>
  <si>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</si>
  <si>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</si>
  <si>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</si>
  <si>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</si>
  <si>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</si>
  <si>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</si>
  <si>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</si>
  <si>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</si>
  <si>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</si>
  <si>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</si>
  <si>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</si>
  <si>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</si>
  <si>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</si>
  <si>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</si>
  <si>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</si>
  <si>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</si>
  <si>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</si>
  <si>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</si>
  <si>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</si>
  <si>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</si>
  <si>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</si>
  <si>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</si>
  <si>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</si>
  <si>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</si>
  <si>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</si>
  <si>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</si>
  <si>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</si>
  <si>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</si>
  <si>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</si>
  <si>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</si>
  <si>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</si>
  <si>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</si>
  <si>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</si>
  <si>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</si>
  <si>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</si>
  <si>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</si>
  <si>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</si>
  <si>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</si>
  <si>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</si>
  <si>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</si>
  <si>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</si>
  <si>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</si>
  <si>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</si>
  <si>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</si>
  <si>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</si>
  <si>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</si>
  <si>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</si>
  <si>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</si>
  <si>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</si>
  <si>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</si>
  <si>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</si>
  <si>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</si>
  <si>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</si>
  <si>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</si>
  <si>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</si>
  <si>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</si>
  <si>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</si>
  <si>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</si>
  <si>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</si>
  <si>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</si>
  <si>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</si>
  <si>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</si>
  <si>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</si>
  <si>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</si>
  <si>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</si>
  <si>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</si>
  <si>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</si>
  <si>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</si>
  <si>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</si>
  <si>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</si>
  <si>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</si>
  <si>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</si>
  <si>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</si>
  <si>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</si>
  <si>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</si>
  <si>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</si>
  <si>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</si>
  <si>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</si>
  <si>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</si>
  <si>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</si>
  <si>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</si>
  <si>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</si>
  <si>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</si>
  <si>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</si>
  <si>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</si>
  <si>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</si>
  <si>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</si>
  <si>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</si>
  <si>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</si>
  <si>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</si>
  <si>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</si>
  <si>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</si>
  <si>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</si>
  <si>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</si>
  <si>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</si>
  <si>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</si>
  <si>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</si>
  <si>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</si>
  <si>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</si>
  <si>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</si>
  <si>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</si>
  <si>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</si>
  <si>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</si>
  <si>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</si>
  <si>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</si>
  <si>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</si>
  <si>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</si>
  <si>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</si>
  <si>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</si>
  <si>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</si>
  <si>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</si>
  <si>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</si>
  <si>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</si>
  <si>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</si>
  <si>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</si>
  <si>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</si>
  <si>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</si>
  <si>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</si>
  <si>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</si>
  <si>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</si>
  <si>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</si>
  <si>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</si>
  <si>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</si>
  <si>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</si>
  <si>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</si>
  <si>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</si>
  <si>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</si>
  <si>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</si>
  <si>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</si>
  <si>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</si>
  <si>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</si>
  <si>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</si>
  <si>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</si>
  <si>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</si>
  <si>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</si>
  <si>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</si>
  <si>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</si>
  <si>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</si>
  <si>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</si>
  <si>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</si>
  <si>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</si>
  <si>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</si>
  <si>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</si>
  <si>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</si>
  <si>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</si>
  <si>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</si>
  <si>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</si>
  <si>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</si>
  <si>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</si>
  <si>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</si>
  <si>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</si>
  <si>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</si>
  <si>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</si>
  <si>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</si>
  <si>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</si>
  <si>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</si>
  <si>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</si>
  <si>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</si>
  <si>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</si>
  <si>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</si>
  <si>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</si>
  <si>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</si>
  <si>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</si>
  <si>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</si>
  <si>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</si>
  <si>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</si>
  <si>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</si>
  <si>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</si>
  <si>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</si>
  <si>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</si>
  <si>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</si>
  <si>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</si>
  <si>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</si>
  <si>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</si>
  <si>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</si>
  <si>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</si>
  <si>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</si>
  <si>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</si>
  <si>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</si>
  <si>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</si>
  <si>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</si>
  <si>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</si>
  <si>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</si>
  <si>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</si>
  <si>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</si>
  <si>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</si>
  <si>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</si>
  <si>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</si>
  <si>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</si>
  <si>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</si>
  <si>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</si>
  <si>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</si>
  <si>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</si>
  <si>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</si>
  <si>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</si>
  <si>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</si>
  <si>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</si>
  <si>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</si>
  <si>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</si>
  <si>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</si>
  <si>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</si>
  <si>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</si>
  <si>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</si>
  <si>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</si>
  <si>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</si>
  <si>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</si>
  <si>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</si>
  <si>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</si>
  <si>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</si>
  <si>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</si>
  <si>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</si>
  <si>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</si>
  <si>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</si>
  <si>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</si>
  <si>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</si>
  <si>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</si>
  <si>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</si>
  <si>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</si>
  <si>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</si>
  <si>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</si>
  <si>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</si>
  <si>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</si>
  <si>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</si>
  <si>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</si>
  <si>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</si>
  <si>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</si>
  <si>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</si>
  <si>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</si>
  <si>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</si>
  <si>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</si>
  <si>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</si>
  <si>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</si>
  <si>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</si>
  <si>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</si>
  <si>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</si>
  <si>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</si>
  <si>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</si>
  <si>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</si>
  <si>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</si>
  <si>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</si>
  <si>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</si>
  <si>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</si>
  <si>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</si>
  <si>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</si>
  <si>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</si>
  <si>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</si>
  <si>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</si>
  <si>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</si>
  <si>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</si>
  <si>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</si>
  <si>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</si>
  <si>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</si>
  <si>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</si>
  <si>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</si>
  <si>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</si>
  <si>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</si>
  <si>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</si>
  <si>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</si>
  <si>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</si>
  <si>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</si>
  <si>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</si>
  <si>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</si>
  <si>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</si>
  <si>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</si>
  <si>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</si>
  <si>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</si>
  <si>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</si>
  <si>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</si>
  <si>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</si>
  <si>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</si>
  <si>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</si>
  <si>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</si>
  <si>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</si>
  <si>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</si>
  <si>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</si>
  <si>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</si>
  <si>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</si>
  <si>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</si>
  <si>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</si>
  <si>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</si>
  <si>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</si>
  <si>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</si>
  <si>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</si>
  <si>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</si>
  <si>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</si>
  <si>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</si>
  <si>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</si>
  <si>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</si>
  <si>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</si>
  <si>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</si>
  <si>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</si>
  <si>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</si>
  <si>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</si>
  <si>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</si>
  <si>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</si>
  <si>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</si>
  <si>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</si>
  <si>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</si>
  <si>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</si>
  <si>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</si>
  <si>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</si>
  <si>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</si>
  <si>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</si>
  <si>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</si>
  <si>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</si>
  <si>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</si>
  <si>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</si>
  <si>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</si>
  <si>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</si>
  <si>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</si>
  <si>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</si>
  <si>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</si>
  <si>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</si>
  <si>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</si>
  <si>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</si>
  <si>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</si>
  <si>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</si>
  <si>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</si>
  <si>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</si>
  <si>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</si>
  <si>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</si>
  <si>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</si>
  <si>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</si>
  <si>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</si>
  <si>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</si>
  <si>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</si>
  <si>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</si>
  <si>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</si>
  <si>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</si>
  <si>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</si>
  <si>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</si>
  <si>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</si>
  <si>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</si>
  <si>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</si>
  <si>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</si>
  <si>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</si>
  <si>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</si>
  <si>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</si>
  <si>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</si>
  <si>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</si>
  <si>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</si>
  <si>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</si>
  <si>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</si>
  <si>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</si>
  <si>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</si>
  <si>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</si>
  <si>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</si>
  <si>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</si>
  <si>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</si>
  <si>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</si>
  <si>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</si>
  <si>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</si>
  <si>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</si>
  <si>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</si>
  <si>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</si>
  <si>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</si>
  <si>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</si>
  <si>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</si>
  <si>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</si>
  <si>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</si>
  <si>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</si>
  <si>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</si>
  <si>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</si>
  <si>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</si>
  <si>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</si>
  <si>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</si>
  <si>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</si>
  <si>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</si>
  <si>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</si>
  <si>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</si>
  <si>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</si>
  <si>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</si>
  <si>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</si>
  <si>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</si>
  <si>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</si>
  <si>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</si>
  <si>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</si>
  <si>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</si>
  <si>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</si>
  <si>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</si>
  <si>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</si>
  <si>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</si>
  <si>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</si>
  <si>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</si>
  <si>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</si>
  <si>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</si>
  <si>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</si>
  <si>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</si>
  <si>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</si>
  <si>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</si>
  <si>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</si>
  <si>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</si>
  <si>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</si>
  <si>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</si>
  <si>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</si>
  <si>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</si>
  <si>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</si>
  <si>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</si>
  <si>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</si>
  <si>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</si>
  <si>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</si>
  <si>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</si>
  <si>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</si>
  <si>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</si>
  <si>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</si>
  <si>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</si>
  <si>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</si>
  <si>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</si>
  <si>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</si>
  <si>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</si>
  <si>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</si>
  <si>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</si>
  <si>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</si>
  <si>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</si>
  <si>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</si>
  <si>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</si>
  <si>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</si>
  <si>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</si>
  <si>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</si>
  <si>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</si>
  <si>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</si>
  <si>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</si>
  <si>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</si>
  <si>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</si>
  <si>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</si>
  <si>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</si>
  <si>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</si>
  <si>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</si>
  <si>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</si>
  <si>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</si>
  <si>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</si>
  <si>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</si>
  <si>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</si>
  <si>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</si>
  <si>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</si>
  <si>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</si>
  <si>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</si>
  <si>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</si>
  <si>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</si>
  <si>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</si>
  <si>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</si>
  <si>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</si>
  <si>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</si>
  <si>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</si>
  <si>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</si>
  <si>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</si>
  <si>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</si>
  <si>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</si>
  <si>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</si>
  <si>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</si>
  <si>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</si>
  <si>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</si>
  <si>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</si>
  <si>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</si>
  <si>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</si>
  <si>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</si>
  <si>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</si>
  <si>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</si>
  <si>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</si>
  <si>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</si>
  <si>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</si>
  <si>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</si>
  <si>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</si>
  <si>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</si>
  <si>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</si>
  <si>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</si>
  <si>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</si>
  <si>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</si>
  <si>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</si>
  <si>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</si>
  <si>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</si>
  <si>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</si>
  <si>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</si>
  <si>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</si>
  <si>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</si>
  <si>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</si>
  <si>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</si>
  <si>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</si>
  <si>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</si>
  <si>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</si>
  <si>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</si>
  <si>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</si>
  <si>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</si>
  <si>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</si>
  <si>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</si>
  <si>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</si>
  <si>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</si>
  <si>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</si>
  <si>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</si>
  <si>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</si>
  <si>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</si>
  <si>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</si>
  <si>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</si>
  <si>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</si>
  <si>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</si>
  <si>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</si>
  <si>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</si>
  <si>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</si>
  <si>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</si>
  <si>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</si>
  <si>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</si>
  <si>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</si>
  <si>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</si>
  <si>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</si>
  <si>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</si>
  <si>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</si>
  <si>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</si>
  <si>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</si>
  <si>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</si>
  <si>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</si>
  <si>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</si>
  <si>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</si>
  <si>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</si>
  <si>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</si>
  <si>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</si>
  <si>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</si>
  <si>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</si>
  <si>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</si>
  <si>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</si>
  <si>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</si>
  <si>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</si>
  <si>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</si>
  <si>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</si>
  <si>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</si>
  <si>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</si>
  <si>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</si>
  <si>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</si>
  <si>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</si>
  <si>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</si>
  <si>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</si>
  <si>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</si>
  <si>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</si>
  <si>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</si>
  <si>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</si>
  <si>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</si>
  <si>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</si>
  <si>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</si>
  <si>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</si>
  <si>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</si>
  <si>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</si>
  <si>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</si>
  <si>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</si>
  <si>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</si>
  <si>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</si>
  <si>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</si>
  <si>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</si>
  <si>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</si>
  <si>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</si>
  <si>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</si>
  <si>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</si>
  <si>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</si>
  <si>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</si>
  <si>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</si>
  <si>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</si>
  <si>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</si>
  <si>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</si>
  <si>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</si>
  <si>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</si>
  <si>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</si>
  <si>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</si>
  <si>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</si>
  <si>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</si>
  <si>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</si>
  <si>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</si>
  <si>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</si>
  <si>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</si>
  <si>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</si>
  <si>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</si>
  <si>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</si>
  <si>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</si>
  <si>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</si>
  <si>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</si>
  <si>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</si>
  <si>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</si>
  <si>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</si>
  <si>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</si>
  <si>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</si>
  <si>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</si>
  <si>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</si>
  <si>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</si>
  <si>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</si>
  <si>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</si>
  <si>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</si>
  <si>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</si>
  <si>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</si>
  <si>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</si>
  <si>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</si>
  <si>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</si>
  <si>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</si>
  <si>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</si>
  <si>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</si>
  <si>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</si>
  <si>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</si>
  <si>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</si>
  <si>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</si>
  <si>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</si>
  <si>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</si>
  <si>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</si>
  <si>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</si>
  <si>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</si>
  <si>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</si>
  <si>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</si>
  <si>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</si>
  <si>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</si>
  <si>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</si>
  <si>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</si>
  <si>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</si>
  <si>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</si>
  <si>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</si>
  <si>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</si>
  <si>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</si>
  <si>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</si>
  <si>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</si>
  <si>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</si>
  <si>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</si>
  <si>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</si>
  <si>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</si>
  <si>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</si>
  <si>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</si>
  <si>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</si>
  <si>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</si>
  <si>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</si>
  <si>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</si>
  <si>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</si>
  <si>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</si>
  <si>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</si>
  <si>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</si>
  <si>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</si>
  <si>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</si>
  <si>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</si>
  <si>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</si>
  <si>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</si>
  <si>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</si>
  <si>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</si>
  <si>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</si>
  <si>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</si>
  <si>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</si>
  <si>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</si>
  <si>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</si>
  <si>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</si>
  <si>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</si>
  <si>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</si>
  <si>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</si>
  <si>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</si>
  <si>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</si>
  <si>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</si>
  <si>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</si>
  <si>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</si>
  <si>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</si>
  <si>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</si>
  <si>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</si>
  <si>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</si>
  <si>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</si>
  <si>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</si>
  <si>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</si>
  <si>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</si>
  <si>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</si>
  <si>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</si>
  <si>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</si>
  <si>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</si>
  <si>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</si>
  <si>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</si>
  <si>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</si>
  <si>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</si>
  <si>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</si>
  <si>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</si>
  <si>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</si>
  <si>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</si>
  <si>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</si>
  <si>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</si>
  <si>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</si>
  <si>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</si>
  <si>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</si>
  <si>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</si>
  <si>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</si>
  <si>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</si>
  <si>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</si>
  <si>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</si>
  <si>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</si>
  <si>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</si>
  <si>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</si>
  <si>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</si>
  <si>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</si>
  <si>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</si>
  <si>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</si>
  <si>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</si>
  <si>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</si>
  <si>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</si>
  <si>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</si>
  <si>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</si>
  <si>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</si>
  <si>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</si>
  <si>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</si>
  <si>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</si>
  <si>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</si>
  <si>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</si>
  <si>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</si>
  <si>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</si>
  <si>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</si>
  <si>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</si>
  <si>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</si>
  <si>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</si>
  <si>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</si>
  <si>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</si>
  <si>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</si>
  <si>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</si>
  <si>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</si>
  <si>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</si>
  <si>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</si>
  <si>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</si>
  <si>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</si>
  <si>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</si>
  <si>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</si>
  <si>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</si>
  <si>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</si>
  <si>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</si>
  <si>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</si>
  <si>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</si>
  <si>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</si>
  <si>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</si>
  <si>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</si>
  <si>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</si>
  <si>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</si>
  <si>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</si>
  <si>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</si>
  <si>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</si>
  <si>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</si>
  <si>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</si>
  <si>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</si>
  <si>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</si>
  <si>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</si>
  <si>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</si>
  <si>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</si>
  <si>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</si>
  <si>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</si>
  <si>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</si>
  <si>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</si>
  <si>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</si>
  <si>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</si>
  <si>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</si>
  <si>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</si>
  <si>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</si>
  <si>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</si>
  <si>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</si>
  <si>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</si>
  <si>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</si>
  <si>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</si>
  <si>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</si>
  <si>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</si>
  <si>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</si>
  <si>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</si>
  <si>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</si>
  <si>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</si>
  <si>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</si>
  <si>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</si>
  <si>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</si>
  <si>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</si>
  <si>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</si>
  <si>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</si>
  <si>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</si>
  <si>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</si>
  <si>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</si>
  <si>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</si>
  <si>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</si>
  <si>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</si>
  <si>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</si>
  <si>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</si>
  <si>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</si>
  <si>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</si>
  <si>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</si>
  <si>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</si>
  <si>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</si>
  <si>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</si>
  <si>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</si>
  <si>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</si>
  <si>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</si>
  <si>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</si>
  <si>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</si>
  <si>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</si>
  <si>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</si>
  <si>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</si>
  <si>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</si>
  <si>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</si>
  <si>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</si>
  <si>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</si>
  <si>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</si>
  <si>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</si>
  <si>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</si>
  <si>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</si>
  <si>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</si>
  <si>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</si>
  <si>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</si>
  <si>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</si>
  <si>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</si>
  <si>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</si>
  <si>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</si>
  <si>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</si>
  <si>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</si>
  <si>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</si>
  <si>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</si>
  <si>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</si>
  <si>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</si>
  <si>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</si>
  <si>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</si>
  <si>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</si>
  <si>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</si>
  <si>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</si>
  <si>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</si>
  <si>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</si>
  <si>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</si>
  <si>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</si>
  <si>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</si>
  <si>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</si>
  <si>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</si>
  <si>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</si>
  <si>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</si>
  <si>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</si>
  <si>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</si>
  <si>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</si>
  <si>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</si>
  <si>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</si>
  <si>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</si>
  <si>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</si>
  <si>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</si>
  <si>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</si>
  <si>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</si>
  <si>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</si>
  <si>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</si>
  <si>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</si>
  <si>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</si>
  <si>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</si>
  <si>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</si>
  <si>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</si>
  <si>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</si>
  <si>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</si>
  <si>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</si>
  <si>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</si>
  <si>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</si>
  <si>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</si>
  <si>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</si>
  <si>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</si>
  <si>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</si>
  <si>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</si>
  <si>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</si>
  <si>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</si>
  <si>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</si>
  <si>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</si>
  <si>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</si>
  <si>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</si>
  <si>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</si>
  <si>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</si>
  <si>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</si>
  <si>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</si>
  <si>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</si>
  <si>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</si>
  <si>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</si>
  <si>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</si>
  <si>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</si>
  <si>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</si>
  <si>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</si>
  <si>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</si>
  <si>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</si>
  <si>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</si>
  <si>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</si>
  <si>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</si>
  <si>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</si>
  <si>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</si>
  <si>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</si>
  <si>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</si>
  <si>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</si>
  <si>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</si>
  <si>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</si>
  <si>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</si>
  <si>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</si>
  <si>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</si>
  <si>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</si>
  <si>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</si>
  <si>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</si>
  <si>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</si>
  <si>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</si>
  <si>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</si>
  <si>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</si>
  <si>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</si>
  <si>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</si>
  <si>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</si>
  <si>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</si>
  <si>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</si>
  <si>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</si>
  <si>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</si>
  <si>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</si>
  <si>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</si>
  <si>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</si>
  <si>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</si>
  <si>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</si>
  <si>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</si>
  <si>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</si>
  <si>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</si>
  <si>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</si>
  <si>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</si>
  <si>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</si>
  <si>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</si>
  <si>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</si>
  <si>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</si>
  <si>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</si>
  <si>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</si>
  <si>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</si>
  <si>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</si>
  <si>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</si>
  <si>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</si>
  <si>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</si>
  <si>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</si>
  <si>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</si>
  <si>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</si>
  <si>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</si>
  <si>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</si>
  <si>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</si>
  <si>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</si>
  <si>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</si>
  <si>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</si>
  <si>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</si>
  <si>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</si>
  <si>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</si>
  <si>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</si>
  <si>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</si>
  <si>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</si>
  <si>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</si>
  <si>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</si>
  <si>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</si>
  <si>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</si>
  <si>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</si>
  <si>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</si>
  <si>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</si>
  <si>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</si>
  <si>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</si>
  <si>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</si>
  <si>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</si>
  <si>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</si>
  <si>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</si>
  <si>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</si>
  <si>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</si>
  <si>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</si>
  <si>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</si>
  <si>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</si>
  <si>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</si>
  <si>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</si>
  <si>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</si>
  <si>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</si>
  <si>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</si>
  <si>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</si>
  <si>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</si>
  <si>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</si>
  <si>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</si>
  <si>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</si>
  <si>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</si>
  <si>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</si>
  <si>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</si>
  <si>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</si>
  <si>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</si>
  <si>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</si>
  <si>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</si>
  <si>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</si>
  <si>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</si>
  <si>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</si>
  <si>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</si>
  <si>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</si>
  <si>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</si>
  <si>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</si>
  <si>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</si>
  <si>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</si>
  <si>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</si>
  <si>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</si>
  <si>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</si>
  <si>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</si>
  <si>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</si>
  <si>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</si>
  <si>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</si>
  <si>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</si>
  <si>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</si>
  <si>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</si>
  <si>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</si>
  <si>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</si>
  <si>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</si>
  <si>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</si>
  <si>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</si>
  <si>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</si>
  <si>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</si>
  <si>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</si>
  <si>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</si>
  <si>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</si>
  <si>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</si>
  <si>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</si>
  <si>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</si>
  <si>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</si>
  <si>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</si>
  <si>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</si>
  <si>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</si>
  <si>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</si>
  <si>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</si>
  <si>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</si>
  <si>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</si>
  <si>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</si>
  <si>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</si>
  <si>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</si>
  <si>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</si>
  <si>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</si>
  <si>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</si>
  <si>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</si>
  <si>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</si>
  <si>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</si>
  <si>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</si>
  <si>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</si>
  <si>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</si>
  <si>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</si>
  <si>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</si>
  <si>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</si>
  <si>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</si>
  <si>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</si>
  <si>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</si>
  <si>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</si>
  <si>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</si>
  <si>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</si>
  <si>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</si>
  <si>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</si>
  <si>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</si>
  <si>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</si>
  <si>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</si>
  <si>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</si>
  <si>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</si>
  <si>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</si>
  <si>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</si>
  <si>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</si>
  <si>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</si>
  <si>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</si>
  <si>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</si>
  <si>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</si>
  <si>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</si>
  <si>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</si>
  <si>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</si>
  <si>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</si>
  <si>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</si>
  <si>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</si>
  <si>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</si>
  <si>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</si>
  <si>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</si>
  <si>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</si>
  <si>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</si>
  <si>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</si>
  <si>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</si>
  <si>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</si>
  <si>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</si>
  <si>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</si>
  <si>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</si>
  <si>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</si>
  <si>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</si>
  <si>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</si>
  <si>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</si>
  <si>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</si>
  <si>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</si>
  <si>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</si>
  <si>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</si>
  <si>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</si>
  <si>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</si>
  <si>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</si>
  <si>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</si>
  <si>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</si>
  <si>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</si>
  <si>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</si>
  <si>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</si>
  <si>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</si>
  <si>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</si>
  <si>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</si>
  <si>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</si>
  <si>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</si>
  <si>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</si>
  <si>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</si>
  <si>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</si>
  <si>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</si>
  <si>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</si>
  <si>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</si>
  <si>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</si>
  <si>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</si>
  <si>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</si>
  <si>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</si>
  <si>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</si>
  <si>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</si>
  <si>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</si>
  <si>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</si>
  <si>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</si>
  <si>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</si>
  <si>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</si>
  <si>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</si>
  <si>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</si>
  <si>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</si>
  <si>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</si>
  <si>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</si>
  <si>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</si>
  <si>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</si>
  <si>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</si>
  <si>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</si>
  <si>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</si>
  <si>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</si>
  <si>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</si>
  <si>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</si>
  <si>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</si>
  <si>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</si>
  <si>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</si>
  <si>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</si>
  <si>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</si>
  <si>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</si>
  <si>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</si>
  <si>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</si>
  <si>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</si>
  <si>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</si>
  <si>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</si>
  <si>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</si>
  <si>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</si>
  <si>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</si>
  <si>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</si>
  <si>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</si>
  <si>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</si>
  <si>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</si>
  <si>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</si>
  <si>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</si>
  <si>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</si>
  <si>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</si>
  <si>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</si>
  <si>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</si>
  <si>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</si>
  <si>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</si>
  <si>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</si>
  <si>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</si>
  <si>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</si>
  <si>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</si>
  <si>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</si>
  <si>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</si>
  <si>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</si>
  <si>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</si>
  <si>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</si>
  <si>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</si>
  <si>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</si>
  <si>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</si>
  <si>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</si>
  <si>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</si>
  <si>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</si>
  <si>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</si>
  <si>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</si>
  <si>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</si>
  <si>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</si>
  <si>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</si>
  <si>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</si>
  <si>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</si>
  <si>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</si>
  <si>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</si>
  <si>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</si>
  <si>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</si>
  <si>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</si>
  <si>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</si>
  <si>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</si>
  <si>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</si>
  <si>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</si>
  <si>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</si>
  <si>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</si>
  <si>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</si>
  <si>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</si>
  <si>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</si>
  <si>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</si>
  <si>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</si>
  <si>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</si>
  <si>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</si>
  <si>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</si>
  <si>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</si>
  <si>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</si>
  <si>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</si>
  <si>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</si>
  <si>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</si>
  <si>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</si>
  <si>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</si>
  <si>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</si>
  <si>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</si>
  <si>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</si>
  <si>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</si>
  <si>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</si>
  <si>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</si>
  <si>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</si>
  <si>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</si>
  <si>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</si>
  <si>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</si>
  <si>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</si>
  <si>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</si>
  <si>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</si>
  <si>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</si>
  <si>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</si>
  <si>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</si>
  <si>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</si>
  <si>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</si>
  <si>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</si>
  <si>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</si>
  <si>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</si>
  <si>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</si>
  <si>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</si>
  <si>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</si>
  <si>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</si>
  <si>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</si>
  <si>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</si>
  <si>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</si>
  <si>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</si>
  <si>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</si>
  <si>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</si>
  <si>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</si>
  <si>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</si>
  <si>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</si>
  <si>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</si>
  <si>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</si>
  <si>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</si>
  <si>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</si>
  <si>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</si>
  <si>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</si>
  <si>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</si>
  <si>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</si>
  <si>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</si>
  <si>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</si>
  <si>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</si>
  <si>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</si>
  <si>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</si>
  <si>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</si>
  <si>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</si>
  <si>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</si>
  <si>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</si>
  <si>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</si>
  <si>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</si>
  <si>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</si>
  <si>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</si>
  <si>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</si>
  <si>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</si>
  <si>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</si>
  <si>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</si>
  <si>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</si>
  <si>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</si>
  <si>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</si>
  <si>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</si>
  <si>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</si>
  <si>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</si>
  <si>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</si>
  <si>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</si>
  <si>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</si>
  <si>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</si>
  <si>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</si>
  <si>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</si>
  <si>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</si>
  <si>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</si>
  <si>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</si>
  <si>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</si>
  <si>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</si>
  <si>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</si>
  <si>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</si>
  <si>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</si>
  <si>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</si>
  <si>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</si>
  <si>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</si>
  <si>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</si>
  <si>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</si>
  <si>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</si>
  <si>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</si>
  <si>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</si>
  <si>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</si>
  <si>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</si>
  <si>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</si>
  <si>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</si>
  <si>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</si>
  <si>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</si>
  <si>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</si>
  <si>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</si>
  <si>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</si>
  <si>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</si>
  <si>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</si>
  <si>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</si>
  <si>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</si>
  <si>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</si>
  <si>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</si>
  <si>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</si>
  <si>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</si>
  <si>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</si>
  <si>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</si>
  <si>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</si>
  <si>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</si>
  <si>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</si>
  <si>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</si>
  <si>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</si>
  <si>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</si>
  <si>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</si>
  <si>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</si>
  <si>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</si>
  <si>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</si>
  <si>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</si>
  <si>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</si>
  <si>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</si>
  <si>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</si>
  <si>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</si>
  <si>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</si>
  <si>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</si>
  <si>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</si>
  <si>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</si>
  <si>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</si>
  <si>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</si>
  <si>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</si>
  <si>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</si>
  <si>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</si>
  <si>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</si>
  <si>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</si>
  <si>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</si>
  <si>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</si>
  <si>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</si>
  <si>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</si>
  <si>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</si>
  <si>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</si>
  <si>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</si>
  <si>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</si>
  <si>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</si>
  <si>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</si>
  <si>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</si>
  <si>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</si>
  <si>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</si>
  <si>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</si>
  <si>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</si>
  <si>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</si>
  <si>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</si>
  <si>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</si>
  <si>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</si>
  <si>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</si>
  <si>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</si>
  <si>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</si>
  <si>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</si>
  <si>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</si>
  <si>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</si>
  <si>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</si>
  <si>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</si>
  <si>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</si>
  <si>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</si>
  <si>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</si>
  <si>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</si>
  <si>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</si>
  <si>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</si>
  <si>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</si>
  <si>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</si>
  <si>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</si>
  <si>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</si>
  <si>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</si>
  <si>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</si>
  <si>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</si>
  <si>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</si>
  <si>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</si>
  <si>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</si>
  <si>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</si>
  <si>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</si>
  <si>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</si>
  <si>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</si>
  <si>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</si>
  <si>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</si>
  <si>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</si>
  <si>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</si>
  <si>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</si>
  <si>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</si>
  <si>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</si>
  <si>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</si>
  <si>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</si>
  <si>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</si>
  <si>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</si>
  <si>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</si>
  <si>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</si>
  <si>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</si>
  <si>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</si>
  <si>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</si>
  <si>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</si>
  <si>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</si>
  <si>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</si>
  <si>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</si>
  <si>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</si>
  <si>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</si>
  <si>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</si>
  <si>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</si>
  <si>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</si>
  <si>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</si>
  <si>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</si>
  <si>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</si>
  <si>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</si>
  <si>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</si>
  <si>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</si>
  <si>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</si>
  <si>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</si>
  <si>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</si>
  <si>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</si>
  <si>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</si>
  <si>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</si>
  <si>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</si>
  <si>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</si>
  <si>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</si>
  <si>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</si>
  <si>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</si>
  <si>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</si>
  <si>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</si>
  <si>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</si>
  <si>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</si>
  <si>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</si>
  <si>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</si>
  <si>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</si>
  <si>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</si>
  <si>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</si>
  <si>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</si>
  <si>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</si>
  <si>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</si>
  <si>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</si>
  <si>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</si>
  <si>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</si>
  <si>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</si>
  <si>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</si>
  <si>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</si>
  <si>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</si>
  <si>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</si>
  <si>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</si>
  <si>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</si>
  <si>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</si>
  <si>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</si>
  <si>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</si>
  <si>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</si>
  <si>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</si>
  <si>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</si>
  <si>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</si>
  <si>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</si>
  <si>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</si>
  <si>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</si>
  <si>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</si>
  <si>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</si>
  <si>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</si>
  <si>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</si>
  <si>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</si>
  <si>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</si>
  <si>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</si>
  <si>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</si>
  <si>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</si>
  <si>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</si>
  <si>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</si>
  <si>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</si>
  <si>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</si>
  <si>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</si>
  <si>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</si>
  <si>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</si>
  <si>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</si>
  <si>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</si>
  <si>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</si>
  <si>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</si>
  <si>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</si>
  <si>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</si>
  <si>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</si>
  <si>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</si>
  <si>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</si>
  <si>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</si>
  <si>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</si>
  <si>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</si>
  <si>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</si>
  <si>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</si>
  <si>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</si>
  <si>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</si>
  <si>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</si>
  <si>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</si>
  <si>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</si>
  <si>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</si>
  <si>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</si>
  <si>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</si>
  <si>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</si>
  <si>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</si>
  <si>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</si>
  <si>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</si>
  <si>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</si>
  <si>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</si>
  <si>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</si>
  <si>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</si>
  <si>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</si>
  <si>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</si>
  <si>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</si>
  <si>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</si>
  <si>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</si>
  <si>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</si>
  <si>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</si>
  <si>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</si>
  <si>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</si>
  <si>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</si>
  <si>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</si>
  <si>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</si>
  <si>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</si>
  <si>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</si>
  <si>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</si>
  <si>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</si>
  <si>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</si>
  <si>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</si>
  <si>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</si>
  <si>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</si>
  <si>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</si>
  <si>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</si>
  <si>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</si>
  <si>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</si>
  <si>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</si>
  <si>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</si>
  <si>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</si>
  <si>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</si>
  <si>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</si>
  <si>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</si>
  <si>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</si>
  <si>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</si>
  <si>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</si>
  <si>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</si>
  <si>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</si>
  <si>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</si>
  <si>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</si>
  <si>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</si>
  <si>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</si>
  <si>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</si>
  <si>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</si>
  <si>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</si>
  <si>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</si>
  <si>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</si>
  <si>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</si>
  <si>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</si>
  <si>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</si>
  <si>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</si>
  <si>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</si>
  <si>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</si>
  <si>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</si>
  <si>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</si>
  <si>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</si>
  <si>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</si>
  <si>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</si>
  <si>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</si>
  <si>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</si>
  <si>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</si>
  <si>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</si>
  <si>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</si>
  <si>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</si>
  <si>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</si>
  <si>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</si>
  <si>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</si>
  <si>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</si>
  <si>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</si>
  <si>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</si>
  <si>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</si>
  <si>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</si>
  <si>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</si>
  <si>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</si>
  <si>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</si>
  <si>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</si>
  <si>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</si>
  <si>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</si>
  <si>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</si>
  <si>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</si>
  <si>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</si>
  <si>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</si>
  <si>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</si>
  <si>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</si>
  <si>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</si>
  <si>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</si>
  <si>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</si>
  <si>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</si>
  <si>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</si>
  <si>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</si>
  <si>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</si>
  <si>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</si>
  <si>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</si>
  <si>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</si>
  <si>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</si>
  <si>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</si>
  <si>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</si>
  <si>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</si>
  <si>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</si>
  <si>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</si>
  <si>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</si>
  <si>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</si>
  <si>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</si>
  <si>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</si>
  <si>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</si>
  <si>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</si>
  <si>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</si>
  <si>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</si>
  <si>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</si>
  <si>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</si>
  <si>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</si>
  <si>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</si>
  <si>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</si>
  <si>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</si>
  <si>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</si>
  <si>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</si>
  <si>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</si>
  <si>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</si>
  <si>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</si>
  <si>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</si>
  <si>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</si>
  <si>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</si>
  <si>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</si>
  <si>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</si>
  <si>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</si>
  <si>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</si>
  <si>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</si>
  <si>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</si>
  <si>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</si>
  <si>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</si>
  <si>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</si>
  <si>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</si>
  <si>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</si>
  <si>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</si>
  <si>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</si>
  <si>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</si>
  <si>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</si>
  <si>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</si>
  <si>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</si>
  <si>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</si>
  <si>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</si>
  <si>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</si>
  <si>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</si>
  <si>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</si>
  <si>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</si>
  <si>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</si>
  <si>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</si>
  <si>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</si>
  <si>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</si>
  <si>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</si>
  <si>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</si>
  <si>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</si>
  <si>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</si>
  <si>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</si>
  <si>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</si>
  <si>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</si>
  <si>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</si>
  <si>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</si>
  <si>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</si>
  <si>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</si>
  <si>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</si>
  <si>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</si>
  <si>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</si>
  <si>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</si>
  <si>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</si>
  <si>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</si>
  <si>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</si>
  <si>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</si>
  <si>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</si>
  <si>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</si>
  <si>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</si>
  <si>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</si>
  <si>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</si>
  <si>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</si>
  <si>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</si>
  <si>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</si>
  <si>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</si>
  <si>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</si>
  <si>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</si>
  <si>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</si>
  <si>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</si>
  <si>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</si>
  <si>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</si>
  <si>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</si>
  <si>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</si>
  <si>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</si>
  <si>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</si>
  <si>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</si>
  <si>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</si>
  <si>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</si>
  <si>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</si>
  <si>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</si>
  <si>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</si>
  <si>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</si>
  <si>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</si>
  <si>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</si>
  <si>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</si>
  <si>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</si>
  <si>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</si>
  <si>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</si>
  <si>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</si>
  <si>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</si>
  <si>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</si>
  <si>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</si>
  <si>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</si>
  <si>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</si>
  <si>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</si>
  <si>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</si>
  <si>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</si>
  <si>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</si>
  <si>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</si>
  <si>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</si>
  <si>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</si>
  <si>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</si>
  <si>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</si>
  <si>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</si>
  <si>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</si>
  <si>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</si>
  <si>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</si>
  <si>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</si>
  <si>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</si>
  <si>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</si>
  <si>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</si>
  <si>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</si>
  <si>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</si>
  <si>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</si>
  <si>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</si>
  <si>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</si>
  <si>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</si>
  <si>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</si>
  <si>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</si>
  <si>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</si>
  <si>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</si>
  <si>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</si>
  <si>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</si>
  <si>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</si>
  <si>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</si>
  <si>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</si>
  <si>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</si>
  <si>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</si>
  <si>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</si>
  <si>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</si>
  <si>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</si>
  <si>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</si>
  <si>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</si>
  <si>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</si>
  <si>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</si>
  <si>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</si>
  <si>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</si>
  <si>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</si>
  <si>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</si>
  <si>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</si>
  <si>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</si>
  <si>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</si>
  <si>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</si>
  <si>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</si>
  <si>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</si>
  <si>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</si>
  <si>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</si>
  <si>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</si>
  <si>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</si>
  <si>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</si>
  <si>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</si>
  <si>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</si>
  <si>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</si>
  <si>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</si>
  <si>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</si>
  <si>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</si>
  <si>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</si>
  <si>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</si>
  <si>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</si>
  <si>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</si>
  <si>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</si>
  <si>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</si>
  <si>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</si>
  <si>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</si>
  <si>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</si>
  <si>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</si>
  <si>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</si>
  <si>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</si>
  <si>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</si>
  <si>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</si>
  <si>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</si>
  <si>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</si>
  <si>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</si>
  <si>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</si>
  <si>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</si>
  <si>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</si>
  <si>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</si>
  <si>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</si>
  <si>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</si>
  <si>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</si>
  <si>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</si>
  <si>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</si>
  <si>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</si>
  <si>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</si>
  <si>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</si>
  <si>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</si>
  <si>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</si>
  <si>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</si>
  <si>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</si>
  <si>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</si>
  <si>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</si>
  <si>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</si>
  <si>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</si>
  <si>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</si>
  <si>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</si>
  <si>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</si>
  <si>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</si>
  <si>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</si>
  <si>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</si>
  <si>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</si>
  <si>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</si>
  <si>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</si>
  <si>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</si>
  <si>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</si>
  <si>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</si>
  <si>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</si>
  <si>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</si>
  <si>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</si>
  <si>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</si>
  <si>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</si>
  <si>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</si>
  <si>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</si>
  <si>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</si>
  <si>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</si>
  <si>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</si>
  <si>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</si>
  <si>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</si>
  <si>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</si>
  <si>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</si>
  <si>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</si>
  <si>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</si>
  <si>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</si>
  <si>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</si>
  <si>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</si>
  <si>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</si>
  <si>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</si>
  <si>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</si>
  <si>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</si>
  <si>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</si>
  <si>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</si>
  <si>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</si>
  <si>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</si>
  <si>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</si>
  <si>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</si>
  <si>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</si>
  <si>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</si>
  <si>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</si>
  <si>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</si>
  <si>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</si>
  <si>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</si>
  <si>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</si>
  <si>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</si>
  <si>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</si>
  <si>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</si>
  <si>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</si>
  <si>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</si>
  <si>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</si>
  <si>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</si>
  <si>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</si>
  <si>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</si>
  <si>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</si>
  <si>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</si>
  <si>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</si>
  <si>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</si>
  <si>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</si>
  <si>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</si>
  <si>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</si>
  <si>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</si>
  <si>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</si>
  <si>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</si>
  <si>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</si>
  <si>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</si>
  <si>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</si>
  <si>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</si>
  <si>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</si>
  <si>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</si>
  <si>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</si>
  <si>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</si>
  <si>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</si>
  <si>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</si>
  <si>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</si>
  <si>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</si>
  <si>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</si>
  <si>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</si>
  <si>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</si>
  <si>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</si>
  <si>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</si>
  <si>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</si>
  <si>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</si>
  <si>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</si>
  <si>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</si>
  <si>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</si>
  <si>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</si>
  <si>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</si>
  <si>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</si>
  <si>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</si>
  <si>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</si>
  <si>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</si>
  <si>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</si>
  <si>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</si>
  <si>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</si>
  <si>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</si>
  <si>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</si>
  <si>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</si>
  <si>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</si>
  <si>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</si>
  <si>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</si>
  <si>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</si>
  <si>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</si>
  <si>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</si>
  <si>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</si>
  <si>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</si>
  <si>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</si>
  <si>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</si>
  <si>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</si>
  <si>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</si>
  <si>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</si>
  <si>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</si>
  <si>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</si>
  <si>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</si>
  <si>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</si>
  <si>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</si>
  <si>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</si>
  <si>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</si>
  <si>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</si>
  <si>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</si>
  <si>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</si>
  <si>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</si>
  <si>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</si>
  <si>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</si>
  <si>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</si>
  <si>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</si>
  <si>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</si>
  <si>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</si>
  <si>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</si>
  <si>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</si>
  <si>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</si>
  <si>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</si>
  <si>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</si>
  <si>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</si>
  <si>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</si>
  <si>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</si>
  <si>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</si>
  <si>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</si>
  <si>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</si>
  <si>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</si>
  <si>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</si>
  <si>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</si>
  <si>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</si>
  <si>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</si>
  <si>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</si>
  <si>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</si>
  <si>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</si>
  <si>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</si>
  <si>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</si>
  <si>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</si>
  <si>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</si>
  <si>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</si>
  <si>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</si>
  <si>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</si>
  <si>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</si>
  <si>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</si>
  <si>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</si>
  <si>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</si>
  <si>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</si>
  <si>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</si>
  <si>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</si>
  <si>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</si>
  <si>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</si>
  <si>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</si>
  <si>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</si>
  <si>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</si>
  <si>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</si>
  <si>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</si>
  <si>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</si>
  <si>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</si>
  <si>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</si>
  <si>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</si>
  <si>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</si>
  <si>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</si>
  <si>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</si>
  <si>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</si>
  <si>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</si>
  <si>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</si>
  <si>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</si>
  <si>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</si>
  <si>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</si>
  <si>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</si>
  <si>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</si>
  <si>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</si>
  <si>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</si>
  <si>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</si>
  <si>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</si>
  <si>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</si>
  <si>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</si>
  <si>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</si>
  <si>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</si>
  <si>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</si>
  <si>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</si>
  <si>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</si>
  <si>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</si>
  <si>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</si>
  <si>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</si>
  <si>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</si>
  <si>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</si>
  <si>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</si>
  <si>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</si>
  <si>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</si>
  <si>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</si>
  <si>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</si>
  <si>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</si>
  <si>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</si>
  <si>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</si>
  <si>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</si>
  <si>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</si>
  <si>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</si>
  <si>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</si>
  <si>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</si>
  <si>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</si>
  <si>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</si>
  <si>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</si>
  <si>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</si>
  <si>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</si>
  <si>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</si>
  <si>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</si>
  <si>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</si>
  <si>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</si>
  <si>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</si>
  <si>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</si>
  <si>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</si>
  <si>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</si>
  <si>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</si>
  <si>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</si>
  <si>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</si>
  <si>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</si>
  <si>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</si>
  <si>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</si>
  <si>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</si>
  <si>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</si>
  <si>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</si>
  <si>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</si>
  <si>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</si>
  <si>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</si>
  <si>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</si>
  <si>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</si>
  <si>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</si>
  <si>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</si>
  <si>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</si>
  <si>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</si>
  <si>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</si>
  <si>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</si>
  <si>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</si>
  <si>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</si>
  <si>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</si>
  <si>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</si>
  <si>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</si>
  <si>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</si>
  <si>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</si>
  <si>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</si>
  <si>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</si>
  <si>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</si>
  <si>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</si>
  <si>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</si>
  <si>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</si>
  <si>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</si>
  <si>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</si>
  <si>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</si>
  <si>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</si>
  <si>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</si>
  <si>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</si>
  <si>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</si>
  <si>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</si>
  <si>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</si>
  <si>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</si>
  <si>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</si>
  <si>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</si>
  <si>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</si>
  <si>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</si>
  <si>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</si>
  <si>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</si>
  <si>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</si>
  <si>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</si>
  <si>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</si>
  <si>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</si>
  <si>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</si>
  <si>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</si>
  <si>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</si>
  <si>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</si>
  <si>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</si>
  <si>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</si>
  <si>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</si>
  <si>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</si>
  <si>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</si>
  <si>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</si>
  <si>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</si>
  <si>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</si>
  <si>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</si>
  <si>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</si>
  <si>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</si>
  <si>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</si>
  <si>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</si>
  <si>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</si>
  <si>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</si>
  <si>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</si>
  <si>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</si>
  <si>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</si>
  <si>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</si>
  <si>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</si>
  <si>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</si>
  <si>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</si>
  <si>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</si>
  <si>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</si>
  <si>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</si>
  <si>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</si>
  <si>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</si>
  <si>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</si>
  <si>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</si>
  <si>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</si>
  <si>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</si>
  <si>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</si>
  <si>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</si>
  <si>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</si>
  <si>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</si>
  <si>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</si>
  <si>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</si>
  <si>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</si>
  <si>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</si>
  <si>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</si>
  <si>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</si>
  <si>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</si>
  <si>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</si>
  <si>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</si>
  <si>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</si>
  <si>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</si>
  <si>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</si>
  <si>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</si>
  <si>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</si>
  <si>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</si>
  <si>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</si>
  <si>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</si>
  <si>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</si>
  <si>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</si>
  <si>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</si>
  <si>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</si>
  <si>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</si>
  <si>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</si>
  <si>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</si>
  <si>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</si>
  <si>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</si>
  <si>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</si>
  <si>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</si>
  <si>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</si>
  <si>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</si>
  <si>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</si>
  <si>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</si>
  <si>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</si>
  <si>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</si>
  <si>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</si>
  <si>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</si>
  <si>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</si>
  <si>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</si>
  <si>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</si>
  <si>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</si>
  <si>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</si>
  <si>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</si>
  <si>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</si>
  <si>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</si>
  <si>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</si>
  <si>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</si>
  <si>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</si>
  <si>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</si>
  <si>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</si>
  <si>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</si>
  <si>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</si>
  <si>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</si>
  <si>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</si>
  <si>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</si>
  <si>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</si>
  <si>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</si>
  <si>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</si>
  <si>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</si>
  <si>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</si>
  <si>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</si>
  <si>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</si>
  <si>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</si>
  <si>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</si>
  <si>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</si>
  <si>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</si>
  <si>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</si>
  <si>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</si>
  <si>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</si>
  <si>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</si>
  <si>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</si>
  <si>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</si>
  <si>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</si>
  <si>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</si>
  <si>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</si>
  <si>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</si>
  <si>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</si>
  <si>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</si>
  <si>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</si>
  <si>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</si>
  <si>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</si>
  <si>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</si>
  <si>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</si>
  <si>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</si>
  <si>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</si>
  <si>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</si>
  <si>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</si>
  <si>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</si>
  <si>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</si>
  <si>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</si>
  <si>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</si>
  <si>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</si>
  <si>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</si>
  <si>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</si>
  <si>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</si>
  <si>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</si>
  <si>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</si>
  <si>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</si>
  <si>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</si>
  <si>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</si>
  <si>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</si>
  <si>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</si>
  <si>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</si>
  <si>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</si>
  <si>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</si>
  <si>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</si>
  <si>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</si>
  <si>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</si>
  <si>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</si>
  <si>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</si>
  <si>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</si>
  <si>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</si>
  <si>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</si>
  <si>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</si>
  <si>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</si>
  <si>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</si>
  <si>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</si>
  <si>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</si>
  <si>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</si>
  <si>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</si>
  <si>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</si>
  <si>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</si>
  <si>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</si>
  <si>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</si>
  <si>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</si>
  <si>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</si>
  <si>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</si>
  <si>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</si>
  <si>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</si>
  <si>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</si>
  <si>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</si>
  <si>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</si>
  <si>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</si>
  <si>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</si>
  <si>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</si>
  <si>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</si>
  <si>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</si>
  <si>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</si>
  <si>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</si>
  <si>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</si>
  <si>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</si>
  <si>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</si>
  <si>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</si>
  <si>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</si>
  <si>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</si>
  <si>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</si>
  <si>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</si>
  <si>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</si>
  <si>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</si>
  <si>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</si>
  <si>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</si>
  <si>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</si>
  <si>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</si>
  <si>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</si>
  <si>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</si>
  <si>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</si>
  <si>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</si>
  <si>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</si>
  <si>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</si>
  <si>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</si>
  <si>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</si>
  <si>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</si>
  <si>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</si>
  <si>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</si>
  <si>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</si>
  <si>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</si>
  <si>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</si>
  <si>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</si>
  <si>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</si>
  <si>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</si>
  <si>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</si>
  <si>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</si>
  <si>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</si>
  <si>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</si>
  <si>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</si>
  <si>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</si>
  <si>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</si>
  <si>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</si>
  <si>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</si>
  <si>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</si>
  <si>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</si>
  <si>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</si>
  <si>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</si>
  <si>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</si>
  <si>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</si>
  <si>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</si>
  <si>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</si>
  <si>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</si>
  <si>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</si>
  <si>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</si>
  <si>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</si>
  <si>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</si>
  <si>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</si>
  <si>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</si>
  <si>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</si>
  <si>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</si>
  <si>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</si>
  <si>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</si>
  <si>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</si>
  <si>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</si>
  <si>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</si>
  <si>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</si>
  <si>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</si>
  <si>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</si>
  <si>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</si>
  <si>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</si>
  <si>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</si>
  <si>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</si>
  <si>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</si>
  <si>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</si>
  <si>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</si>
  <si>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</si>
  <si>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</si>
  <si>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</si>
  <si>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</si>
  <si>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</si>
  <si>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</si>
  <si>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</si>
  <si>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</si>
  <si>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</si>
  <si>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</si>
  <si>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</si>
  <si>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</si>
  <si>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</si>
  <si>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</si>
  <si>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</si>
  <si>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</si>
  <si>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</si>
  <si>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</si>
  <si>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</si>
  <si>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</si>
  <si>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</si>
  <si>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</si>
  <si>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</si>
  <si>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</si>
  <si>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</si>
  <si>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</si>
  <si>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</si>
  <si>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</si>
  <si>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</si>
  <si>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</si>
  <si>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</si>
  <si>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</si>
  <si>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</si>
  <si>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</si>
  <si>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</si>
  <si>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</si>
  <si>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</si>
  <si>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</si>
  <si>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</si>
  <si>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</si>
  <si>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</si>
  <si>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</si>
  <si>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</si>
  <si>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</si>
  <si>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</si>
  <si>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</si>
  <si>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</si>
  <si>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</si>
  <si>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</si>
  <si>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</si>
  <si>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</si>
  <si>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</si>
  <si>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</si>
  <si>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</si>
  <si>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</si>
  <si>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</si>
  <si>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</si>
  <si>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</si>
  <si>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</si>
  <si>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</si>
  <si>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</si>
  <si>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</si>
  <si>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</si>
  <si>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</si>
  <si>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</si>
  <si>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</si>
  <si>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</si>
  <si>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</si>
  <si>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</si>
  <si>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</si>
  <si>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</si>
  <si>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</si>
  <si>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</si>
  <si>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</si>
  <si>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</si>
  <si>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</si>
  <si>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</si>
  <si>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</si>
  <si>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</si>
  <si>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</si>
  <si>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</si>
  <si>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</si>
  <si>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</si>
  <si>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</si>
  <si>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</si>
  <si>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</si>
  <si>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</si>
  <si>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</si>
  <si>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</si>
  <si>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</si>
  <si>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</si>
  <si>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</si>
  <si>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</si>
  <si>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</si>
  <si>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</si>
  <si>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</si>
  <si>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</si>
  <si>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</si>
  <si>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</si>
  <si>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</si>
  <si>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</si>
  <si>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</si>
  <si>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</si>
  <si>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</si>
  <si>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</si>
  <si>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</si>
  <si>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</si>
  <si>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</si>
  <si>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</si>
  <si>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</si>
  <si>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</si>
  <si>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</si>
  <si>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</si>
  <si>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</si>
  <si>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</si>
  <si>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</si>
  <si>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</si>
  <si>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</si>
  <si>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</si>
  <si>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</si>
  <si>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</si>
  <si>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</si>
  <si>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</si>
  <si>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</si>
  <si>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</si>
  <si>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</si>
  <si>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</si>
  <si>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</si>
  <si>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</si>
  <si>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</si>
  <si>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</si>
  <si>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</si>
  <si>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</si>
  <si>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</si>
  <si>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</si>
  <si>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</si>
  <si>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</si>
  <si>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</si>
  <si>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</si>
  <si>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</si>
  <si>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</si>
  <si>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</si>
  <si>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</si>
  <si>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</si>
  <si>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</si>
  <si>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</si>
  <si>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</si>
  <si>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</si>
  <si>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</si>
  <si>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</si>
  <si>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</si>
  <si>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</si>
  <si>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</si>
  <si>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</si>
  <si>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</si>
  <si>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</si>
  <si>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</si>
  <si>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</si>
  <si>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</si>
  <si>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</si>
  <si>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</si>
  <si>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</si>
  <si>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</si>
  <si>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</si>
  <si>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</si>
  <si>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</si>
  <si>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</si>
  <si>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</si>
  <si>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</si>
  <si>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</si>
  <si>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</si>
  <si>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</si>
  <si>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</si>
  <si>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</si>
  <si>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</si>
  <si>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</si>
  <si>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</si>
  <si>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</si>
  <si>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</si>
  <si>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</si>
  <si>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</si>
  <si>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</si>
  <si>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</si>
  <si>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</si>
  <si>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</si>
  <si>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</si>
  <si>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</si>
  <si>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</si>
  <si>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</si>
  <si>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</si>
  <si>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</si>
  <si>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</si>
  <si>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</si>
  <si>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</si>
  <si>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</si>
  <si>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</si>
  <si>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</si>
  <si>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</si>
  <si>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</si>
  <si>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</si>
  <si>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</si>
  <si>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</si>
  <si>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</si>
  <si>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</si>
  <si>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</si>
  <si>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</si>
  <si>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</si>
  <si>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</si>
  <si>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</si>
  <si>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</si>
  <si>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</si>
  <si>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</si>
  <si>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</si>
  <si>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</si>
  <si>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</si>
  <si>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</si>
  <si>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</si>
  <si>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</si>
  <si>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</si>
  <si>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</si>
  <si>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</si>
  <si>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</si>
  <si>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</si>
  <si>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</si>
  <si>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</si>
  <si>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</si>
  <si>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</si>
  <si>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</si>
  <si>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</si>
  <si>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</si>
  <si>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</si>
  <si>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</si>
  <si>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</si>
  <si>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</si>
  <si>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</si>
  <si>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</si>
  <si>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</si>
  <si>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</si>
  <si>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</si>
  <si>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</si>
  <si>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</si>
  <si>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</si>
  <si>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</si>
  <si>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</si>
  <si>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</si>
  <si>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</si>
  <si>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</si>
  <si>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</si>
  <si>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</si>
  <si>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</si>
  <si>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</si>
  <si>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</si>
  <si>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</si>
  <si>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</si>
  <si>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</si>
  <si>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</si>
  <si>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</si>
  <si>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</si>
  <si>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</si>
  <si>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</si>
  <si>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</si>
  <si>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</si>
  <si>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</si>
  <si>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</si>
  <si>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</si>
  <si>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</si>
  <si>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</si>
  <si>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</si>
  <si>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</si>
  <si>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</si>
  <si>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</si>
  <si>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</si>
  <si>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</si>
  <si>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</si>
  <si>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</si>
  <si>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</si>
  <si>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</si>
  <si>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</si>
  <si>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</si>
  <si>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</si>
  <si>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</si>
  <si>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</si>
  <si>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</si>
  <si>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</si>
  <si>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</si>
  <si>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</si>
  <si>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</si>
  <si>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</si>
  <si>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</si>
  <si>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</si>
  <si>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</si>
  <si>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</si>
  <si>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</si>
  <si>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</si>
  <si>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</si>
  <si>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</si>
  <si>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</si>
  <si>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</si>
  <si>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</si>
  <si>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</si>
  <si>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</si>
  <si>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</si>
  <si>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</si>
  <si>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</si>
  <si>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</si>
  <si>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</si>
  <si>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</si>
  <si>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</si>
  <si>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</si>
  <si>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</si>
  <si>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</si>
  <si>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</si>
  <si>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</si>
  <si>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</si>
  <si>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</si>
  <si>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</si>
  <si>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</si>
  <si>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</si>
  <si>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</si>
  <si>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</si>
  <si>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</si>
  <si>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</si>
  <si>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</si>
  <si>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</si>
  <si>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</si>
  <si>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</si>
  <si>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</si>
  <si>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</si>
  <si>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</si>
  <si>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</si>
  <si>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</si>
  <si>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</si>
  <si>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</si>
  <si>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</si>
  <si>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</si>
  <si>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</si>
  <si>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</si>
  <si>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</si>
  <si>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</si>
  <si>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</si>
  <si>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</si>
  <si>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</si>
  <si>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</si>
  <si>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</si>
  <si>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</si>
  <si>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</si>
  <si>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</si>
  <si>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</si>
  <si>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</si>
  <si>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</si>
  <si>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</si>
  <si>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</si>
  <si>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</si>
  <si>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</si>
  <si>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</si>
  <si>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</si>
  <si>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</si>
  <si>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</si>
  <si>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</si>
  <si>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</si>
  <si>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</si>
  <si>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</si>
  <si>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</si>
  <si>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</si>
  <si>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</si>
  <si>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</si>
  <si>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</si>
  <si>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</si>
  <si>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</si>
  <si>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</si>
  <si>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</si>
  <si>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</si>
  <si>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</si>
  <si>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</si>
  <si>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</si>
  <si>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</si>
  <si>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</si>
  <si>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</si>
  <si>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</si>
  <si>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</si>
  <si>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</si>
  <si>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</si>
  <si>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</si>
  <si>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</si>
  <si>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</si>
  <si>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</si>
  <si>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</si>
  <si>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</si>
  <si>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</si>
  <si>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</si>
  <si>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</si>
  <si>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</si>
  <si>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</si>
  <si>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</si>
  <si>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</si>
  <si>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</si>
  <si>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</si>
  <si>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</si>
  <si>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</si>
  <si>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</si>
  <si>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</si>
  <si>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</si>
  <si>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</si>
  <si>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</si>
  <si>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</si>
  <si>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</si>
  <si>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</si>
  <si>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</si>
  <si>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</si>
  <si>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</si>
  <si>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</si>
  <si>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</si>
  <si>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</si>
  <si>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</si>
  <si>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</si>
  <si>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</si>
  <si>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</si>
  <si>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</si>
  <si>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</si>
  <si>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</si>
  <si>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</si>
  <si>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</si>
  <si>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</si>
  <si>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</si>
  <si>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</si>
  <si>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</si>
  <si>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</si>
  <si>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</si>
  <si>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</si>
  <si>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</si>
  <si>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</si>
  <si>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</si>
  <si>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</si>
  <si>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</si>
  <si>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</si>
  <si>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</si>
  <si>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</si>
  <si>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</si>
  <si>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</si>
  <si>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</si>
  <si>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</si>
  <si>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</si>
  <si>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</si>
  <si>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</si>
  <si>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</si>
  <si>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</si>
  <si>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</si>
  <si>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</si>
  <si>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</si>
  <si>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</si>
  <si>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</si>
  <si>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</si>
  <si>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</si>
  <si>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</si>
  <si>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</si>
  <si>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</si>
  <si>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</si>
  <si>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</si>
  <si>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</si>
  <si>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</si>
  <si>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</si>
  <si>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</si>
  <si>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</si>
  <si>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</si>
  <si>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</si>
  <si>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</si>
  <si>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</si>
  <si>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</si>
  <si>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</si>
  <si>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</si>
  <si>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</si>
  <si>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</si>
  <si>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</si>
  <si>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</si>
  <si>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</si>
  <si>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</si>
  <si>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</si>
  <si>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</si>
  <si>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</si>
  <si>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</si>
  <si>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</si>
  <si>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</si>
  <si>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</si>
  <si>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</si>
  <si>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</si>
  <si>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</si>
  <si>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</si>
  <si>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</si>
  <si>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</si>
  <si>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</si>
  <si>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</si>
  <si>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</si>
  <si>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</si>
  <si>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</si>
  <si>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</si>
  <si>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</si>
  <si>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</si>
  <si>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</si>
  <si>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</si>
  <si>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</si>
  <si>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</si>
  <si>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</si>
  <si>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</si>
  <si>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</si>
  <si>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</si>
  <si>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</si>
  <si>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</si>
  <si>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</si>
  <si>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</si>
  <si>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</si>
  <si>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</si>
  <si>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</si>
  <si>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</si>
  <si>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</si>
  <si>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</si>
  <si>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</si>
  <si>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</si>
  <si>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</si>
  <si>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</si>
  <si>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</si>
  <si>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</si>
  <si>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</si>
  <si>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</si>
  <si>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</si>
  <si>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</si>
  <si>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</si>
  <si>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</si>
  <si>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</si>
  <si>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</si>
  <si>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</si>
  <si>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</si>
  <si>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</si>
  <si>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</si>
  <si>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</si>
  <si>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</si>
  <si>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</si>
  <si>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</si>
  <si>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</si>
  <si>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</si>
  <si>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</si>
  <si>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</si>
  <si>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</si>
  <si>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</si>
  <si>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</si>
  <si>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</si>
  <si>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</si>
  <si>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</si>
  <si>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</si>
  <si>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</si>
  <si>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</si>
  <si>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</si>
  <si>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</si>
  <si>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</si>
  <si>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</si>
  <si>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</si>
  <si>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</si>
  <si>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</si>
  <si>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</si>
  <si>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</si>
  <si>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</si>
  <si>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</si>
  <si>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</si>
  <si>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</si>
  <si>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</si>
  <si>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</si>
  <si>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</si>
  <si>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</si>
  <si>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</si>
  <si>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</si>
  <si>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</si>
  <si>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</si>
  <si>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</si>
  <si>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</si>
  <si>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</si>
  <si>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</si>
  <si>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</si>
  <si>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</si>
  <si>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</si>
  <si>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</si>
  <si>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</si>
  <si>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</si>
  <si>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</si>
  <si>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</si>
  <si>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</si>
  <si>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</si>
  <si>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</si>
  <si>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</si>
  <si>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</si>
  <si>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</si>
  <si>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</si>
  <si>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</si>
  <si>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</si>
  <si>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</si>
  <si>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</si>
  <si>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</si>
  <si>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</si>
  <si>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</si>
  <si>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</si>
  <si>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</si>
  <si>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</si>
  <si>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</si>
  <si>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</si>
  <si>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</si>
  <si>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</si>
  <si>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</si>
  <si>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</si>
  <si>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</si>
  <si>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</si>
  <si>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</si>
  <si>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</si>
  <si>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</si>
  <si>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</si>
  <si>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</si>
  <si>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</si>
  <si>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</si>
  <si>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</si>
  <si>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</si>
  <si>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</si>
  <si>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</si>
  <si>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</si>
  <si>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</si>
  <si>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</si>
  <si>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</si>
  <si>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</si>
  <si>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</si>
  <si>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</si>
  <si>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</si>
  <si>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</si>
  <si>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</si>
  <si>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</si>
  <si>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</si>
  <si>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</si>
  <si>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</si>
  <si>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</si>
  <si>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</si>
  <si>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</si>
  <si>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</si>
  <si>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</si>
  <si>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</si>
  <si>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</si>
  <si>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</si>
  <si>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</si>
  <si>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</si>
  <si>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</si>
  <si>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</si>
  <si>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</si>
  <si>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</si>
  <si>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</si>
  <si>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</si>
  <si>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</si>
  <si>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</si>
  <si>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</si>
  <si>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</si>
  <si>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</si>
  <si>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</si>
  <si>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</si>
  <si>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</si>
  <si>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</si>
  <si>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</si>
  <si>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</si>
  <si>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</si>
  <si>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</si>
  <si>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</si>
  <si>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</si>
  <si>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</si>
  <si>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</si>
  <si>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</si>
  <si>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</si>
  <si>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</si>
  <si>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</si>
  <si>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</si>
  <si>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</si>
  <si>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</si>
  <si>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</si>
  <si>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</si>
  <si>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</si>
  <si>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</si>
  <si>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</si>
  <si>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</si>
  <si>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</si>
  <si>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</si>
  <si>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</si>
  <si>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</si>
  <si>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</si>
  <si>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</si>
  <si>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</si>
  <si>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</si>
  <si>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</si>
  <si>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</si>
  <si>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</si>
  <si>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</si>
  <si>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</si>
  <si>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</si>
  <si>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</si>
  <si>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</si>
  <si>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</si>
  <si>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</si>
  <si>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</si>
  <si>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</si>
  <si>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</si>
  <si>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</si>
  <si>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</si>
  <si>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</si>
  <si>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</si>
  <si>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</si>
  <si>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</si>
  <si>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</si>
  <si>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</si>
  <si>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</si>
  <si>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</si>
  <si>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</si>
  <si>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</si>
  <si>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</si>
  <si>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</si>
  <si>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</si>
  <si>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</si>
  <si>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</si>
  <si>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</si>
  <si>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</si>
  <si>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</si>
  <si>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</si>
  <si>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</si>
  <si>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</si>
  <si>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</si>
  <si>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</si>
  <si>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</si>
  <si>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</si>
  <si>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</si>
  <si>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</si>
  <si>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</si>
  <si>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</si>
  <si>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</si>
  <si>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</si>
  <si>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</si>
  <si>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</si>
  <si>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</si>
  <si>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</si>
  <si>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</si>
  <si>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</si>
  <si>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</si>
  <si>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</si>
  <si>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</si>
  <si>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</si>
  <si>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</si>
  <si>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</si>
  <si>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</si>
  <si>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</si>
  <si>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</si>
  <si>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</si>
  <si>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</si>
  <si>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</si>
  <si>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</si>
  <si>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</si>
  <si>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</si>
  <si>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</si>
  <si>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</si>
  <si>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</si>
  <si>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</si>
  <si>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</si>
  <si>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</si>
  <si>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</si>
  <si>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</si>
  <si>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</si>
  <si>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</si>
  <si>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</si>
  <si>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</si>
  <si>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</si>
  <si>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</si>
  <si>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</si>
  <si>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</si>
  <si>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</si>
  <si>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</si>
  <si>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</si>
  <si>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</si>
  <si>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</si>
  <si>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</si>
  <si>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</si>
  <si>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</si>
  <si>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</si>
  <si>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</si>
  <si>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</si>
  <si>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</si>
  <si>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</si>
  <si>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</si>
  <si>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</si>
  <si>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</si>
  <si>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</si>
  <si>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</si>
  <si>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</si>
  <si>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</si>
  <si>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</si>
  <si>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</si>
  <si>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</si>
  <si>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</si>
  <si>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</si>
  <si>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</si>
  <si>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</si>
  <si>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</si>
  <si>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</si>
  <si>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</si>
  <si>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</si>
  <si>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</si>
  <si>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</si>
  <si>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</si>
  <si>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</si>
  <si>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</si>
  <si>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</si>
  <si>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</si>
  <si>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</si>
  <si>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</si>
  <si>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</si>
  <si>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</si>
  <si>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</si>
  <si>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</si>
  <si>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</si>
  <si>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</si>
  <si>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</si>
  <si>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</si>
  <si>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</si>
  <si>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</si>
  <si>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</si>
  <si>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</si>
  <si>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</si>
  <si>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</si>
  <si>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</si>
  <si>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</si>
  <si>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</si>
  <si>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</si>
  <si>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</si>
  <si>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</si>
  <si>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</si>
  <si>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</si>
  <si>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</si>
  <si>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</si>
  <si>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</si>
  <si>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</si>
  <si>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</si>
  <si>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</si>
  <si>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</si>
  <si>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</si>
  <si>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</si>
  <si>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</si>
  <si>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</si>
  <si>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</si>
  <si>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</si>
  <si>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</si>
  <si>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</si>
  <si>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</si>
  <si>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</si>
  <si>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</si>
  <si>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</si>
  <si>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</si>
  <si>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</si>
  <si>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</si>
  <si>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</si>
  <si>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</si>
  <si>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</si>
  <si>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</si>
  <si>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</si>
  <si>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</si>
  <si>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</si>
  <si>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</si>
  <si>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</si>
  <si>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</si>
  <si>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</si>
  <si>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</si>
  <si>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</si>
  <si>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</si>
  <si>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</si>
  <si>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</si>
  <si>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</si>
  <si>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</si>
  <si>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</si>
  <si>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</si>
  <si>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</si>
  <si>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</si>
  <si>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</si>
  <si>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</si>
  <si>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</si>
  <si>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</si>
  <si>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</si>
  <si>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</si>
  <si>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</si>
  <si>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</si>
  <si>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</si>
  <si>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</si>
  <si>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</si>
  <si>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</si>
  <si>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</si>
  <si>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</si>
  <si>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</si>
  <si>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</si>
  <si>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</si>
  <si>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</si>
  <si>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</si>
  <si>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</si>
  <si>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</si>
  <si>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</si>
  <si>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</si>
  <si>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</si>
  <si>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</si>
  <si>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</si>
  <si>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</si>
  <si>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</si>
  <si>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</si>
  <si>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</si>
  <si>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</si>
  <si>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</si>
  <si>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</si>
  <si>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</si>
  <si>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</si>
  <si>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</si>
  <si>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</si>
  <si>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</si>
  <si>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</si>
  <si>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</si>
  <si>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</si>
  <si>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</si>
  <si>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</si>
  <si>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</si>
  <si>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</si>
  <si>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</si>
  <si>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</si>
  <si>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</si>
  <si>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</si>
  <si>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</si>
  <si>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</si>
  <si>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</si>
  <si>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</si>
  <si>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</si>
  <si>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</si>
  <si>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</si>
  <si>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</si>
  <si>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</si>
  <si>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</si>
  <si>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</si>
  <si>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</si>
  <si>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</si>
  <si>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</si>
  <si>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</si>
  <si>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</si>
  <si>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</si>
  <si>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</si>
  <si>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</si>
  <si>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</si>
  <si>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</si>
  <si>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</si>
  <si>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</si>
  <si>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</si>
  <si>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</si>
  <si>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</si>
  <si>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</si>
  <si>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</si>
  <si>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</si>
  <si>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</si>
  <si>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</si>
  <si>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</si>
  <si>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</si>
  <si>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</si>
  <si>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</si>
  <si>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</si>
  <si>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</si>
  <si>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</si>
  <si>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</si>
  <si>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</si>
  <si>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</si>
  <si>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</si>
  <si>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</si>
  <si>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</si>
  <si>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</si>
  <si>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</si>
  <si>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</si>
  <si>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</si>
  <si>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</si>
  <si>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</si>
  <si>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</si>
  <si>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</si>
  <si>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</si>
  <si>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</si>
  <si>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</si>
  <si>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</si>
  <si>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</si>
  <si>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</si>
  <si>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</si>
  <si>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</si>
  <si>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</si>
  <si>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</si>
  <si>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</si>
  <si>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</si>
  <si>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</si>
  <si>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</si>
  <si>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</si>
  <si>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</si>
  <si>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</si>
  <si>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</si>
  <si>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</si>
  <si>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</si>
  <si>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</si>
  <si>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</si>
  <si>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</si>
  <si>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</si>
  <si>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</si>
  <si>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</si>
  <si>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</si>
  <si>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</si>
  <si>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</si>
  <si>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</si>
  <si>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</si>
  <si>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</si>
  <si>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</si>
  <si>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</si>
  <si>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</si>
  <si>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</si>
  <si>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</si>
  <si>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</si>
  <si>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</si>
  <si>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</si>
  <si>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</si>
  <si>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</si>
  <si>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</si>
  <si>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</si>
  <si>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</si>
  <si>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</si>
  <si>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</si>
  <si>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</si>
  <si>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</si>
  <si>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</si>
  <si>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</si>
  <si>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</si>
  <si>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</si>
  <si>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</si>
  <si>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</si>
  <si>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</si>
  <si>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</si>
  <si>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</si>
  <si>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</si>
  <si>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</si>
  <si>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</si>
  <si>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</si>
  <si>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</si>
  <si>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</si>
  <si>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</si>
  <si>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</si>
  <si>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</si>
  <si>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</si>
  <si>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</si>
  <si>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</si>
  <si>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</si>
  <si>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</si>
  <si>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</si>
  <si>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</si>
  <si>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</si>
  <si>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</si>
  <si>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</si>
  <si>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</si>
  <si>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</si>
  <si>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</si>
  <si>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</si>
  <si>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</si>
  <si>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</si>
  <si>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</si>
  <si>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</si>
  <si>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</si>
  <si>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</si>
  <si>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</si>
  <si>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</si>
  <si>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</si>
  <si>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</si>
  <si>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</si>
  <si>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</si>
  <si>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</si>
  <si>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</si>
  <si>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</si>
  <si>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</si>
  <si>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</si>
  <si>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</si>
  <si>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</si>
  <si>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</si>
  <si>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</si>
  <si>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</si>
  <si>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</si>
  <si>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</si>
  <si>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</si>
  <si>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</si>
  <si>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</si>
  <si>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</si>
  <si>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</si>
  <si>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</si>
  <si>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</si>
  <si>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</si>
  <si>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</si>
  <si>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</si>
  <si>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</si>
  <si>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</si>
  <si>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</si>
  <si>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</si>
  <si>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</si>
  <si>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</si>
  <si>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</si>
  <si>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</si>
  <si>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</si>
  <si>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</si>
  <si>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</si>
  <si>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</si>
  <si>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</si>
  <si>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</si>
  <si>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</si>
  <si>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</si>
  <si>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</si>
  <si>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</si>
  <si>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</si>
  <si>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</si>
  <si>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</si>
  <si>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</si>
  <si>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</si>
  <si>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</si>
  <si>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</si>
  <si>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</si>
  <si>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</si>
  <si>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</si>
  <si>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</si>
  <si>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</si>
  <si>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</si>
  <si>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</si>
  <si>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</si>
  <si>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</si>
  <si>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</si>
  <si>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</si>
  <si>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</si>
  <si>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</si>
  <si>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</si>
  <si>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</si>
  <si>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</si>
  <si>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</si>
  <si>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</si>
  <si>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</si>
  <si>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</si>
  <si>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</si>
  <si>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</si>
  <si>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</si>
  <si>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</si>
  <si>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</si>
  <si>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</si>
  <si>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</si>
  <si>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</si>
  <si>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</si>
  <si>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</si>
  <si>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</si>
  <si>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</si>
  <si>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</si>
  <si>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</si>
  <si>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</si>
  <si>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</si>
  <si>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</si>
  <si>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</si>
  <si>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</si>
  <si>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</si>
  <si>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</si>
  <si>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</si>
  <si>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</si>
  <si>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</si>
  <si>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</si>
  <si>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</si>
  <si>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</si>
  <si>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</si>
  <si>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</si>
  <si>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</si>
  <si>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</si>
  <si>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</si>
  <si>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</si>
  <si>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</si>
  <si>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</si>
  <si>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</si>
  <si>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</si>
  <si>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</si>
  <si>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</si>
  <si>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</si>
  <si>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</si>
  <si>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</si>
  <si>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</si>
  <si>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</si>
  <si>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</si>
  <si>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</si>
  <si>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</si>
  <si>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</si>
  <si>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</si>
  <si>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</si>
  <si>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</si>
  <si>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</si>
  <si>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</si>
  <si>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</si>
  <si>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</si>
  <si>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</si>
  <si>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</si>
  <si>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</si>
  <si>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</si>
  <si>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</si>
  <si>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</si>
  <si>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</si>
  <si>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</si>
  <si>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</si>
  <si>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</si>
  <si>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</si>
  <si>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</si>
  <si>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</si>
  <si>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</si>
  <si>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</si>
  <si>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</si>
  <si>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</si>
  <si>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</si>
  <si>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</si>
  <si>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</si>
  <si>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</si>
  <si>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</si>
  <si>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</si>
  <si>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</si>
  <si>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</si>
  <si>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</si>
  <si>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</si>
  <si>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</si>
  <si>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</si>
  <si>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</si>
  <si>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</si>
  <si>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</si>
  <si>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</si>
  <si>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</si>
  <si>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</si>
  <si>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</si>
  <si>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</si>
  <si>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</si>
  <si>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</si>
  <si>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</si>
  <si>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</si>
  <si>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</si>
  <si>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</si>
  <si>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</si>
  <si>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</si>
  <si>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</si>
  <si>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</si>
  <si>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</si>
  <si>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</si>
  <si>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</si>
  <si>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</si>
  <si>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</si>
  <si>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</si>
  <si>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</si>
  <si>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</si>
  <si>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</si>
  <si>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</si>
  <si>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</si>
  <si>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</si>
  <si>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</si>
  <si>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</si>
  <si>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</si>
  <si>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</si>
  <si>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</si>
  <si>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</si>
  <si>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</si>
  <si>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</si>
  <si>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</si>
  <si>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</si>
  <si>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</si>
  <si>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</si>
  <si>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</si>
  <si>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</si>
  <si>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</si>
  <si>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</si>
  <si>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</si>
  <si>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</si>
  <si>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</si>
  <si>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</si>
  <si>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</si>
  <si>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</si>
  <si>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</si>
  <si>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</si>
  <si>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</si>
  <si>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</si>
  <si>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</si>
  <si>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</si>
  <si>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</si>
  <si>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</si>
  <si>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</si>
  <si>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</si>
  <si>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</si>
  <si>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</si>
  <si>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</si>
  <si>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</si>
  <si>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</si>
  <si>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</si>
  <si>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</si>
  <si>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</si>
  <si>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</si>
  <si>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</si>
  <si>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</si>
  <si>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</si>
  <si>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</si>
  <si>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</si>
  <si>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</si>
  <si>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</si>
  <si>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</si>
  <si>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</si>
  <si>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</si>
  <si>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</si>
  <si>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</si>
  <si>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</si>
  <si>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</si>
  <si>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</si>
  <si>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</si>
  <si>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</si>
  <si>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</si>
  <si>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</si>
  <si>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</si>
  <si>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</si>
  <si>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</si>
  <si>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</si>
  <si>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</si>
  <si>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</si>
  <si>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</si>
  <si>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</si>
  <si>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</si>
  <si>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</si>
  <si>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</si>
  <si>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</si>
  <si>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</si>
  <si>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</si>
  <si>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</si>
  <si>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</si>
  <si>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</si>
  <si>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</si>
  <si>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</si>
  <si>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</si>
  <si>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</si>
  <si>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</si>
  <si>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</si>
  <si>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</si>
  <si>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</si>
  <si>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</si>
  <si>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</si>
  <si>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</si>
  <si>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</si>
  <si>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</si>
  <si>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</si>
  <si>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</si>
  <si>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</si>
  <si>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</si>
  <si>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</si>
  <si>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</si>
  <si>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</si>
  <si>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</si>
  <si>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</si>
  <si>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</si>
  <si>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</si>
  <si>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</si>
  <si>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</si>
  <si>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</si>
  <si>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</si>
  <si>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</si>
  <si>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</si>
  <si>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</si>
  <si>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</si>
  <si>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</si>
  <si>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</si>
  <si>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</si>
  <si>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</si>
  <si>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</si>
  <si>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</si>
  <si>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</si>
  <si>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</si>
  <si>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</si>
  <si>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</si>
  <si>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</si>
  <si>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</si>
  <si>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</si>
  <si>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</si>
  <si>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</si>
  <si>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</si>
  <si>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</si>
  <si>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</si>
  <si>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</si>
  <si>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</si>
  <si>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</si>
  <si>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</si>
  <si>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</si>
  <si>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</si>
  <si>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</si>
  <si>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</si>
  <si>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</si>
  <si>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</si>
  <si>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</si>
  <si>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</si>
  <si>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</si>
  <si>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</si>
  <si>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</si>
  <si>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</si>
  <si>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</si>
  <si>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</si>
  <si>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</si>
  <si>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</si>
  <si>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</si>
  <si>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</si>
  <si>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</si>
  <si>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</si>
  <si>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</si>
  <si>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</si>
  <si>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</si>
  <si>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</si>
  <si>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</si>
  <si>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</si>
  <si>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</si>
  <si>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</si>
  <si>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</si>
  <si>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</si>
  <si>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</si>
  <si>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</si>
  <si>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</si>
  <si>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</si>
  <si>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</si>
  <si>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</si>
  <si>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</si>
  <si>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</si>
  <si>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</si>
  <si>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</si>
  <si>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</si>
  <si>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</si>
  <si>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</si>
  <si>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</si>
  <si>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</si>
  <si>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</si>
  <si>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</si>
  <si>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</si>
  <si>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</si>
  <si>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</si>
  <si>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</si>
  <si>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</si>
  <si>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</si>
  <si>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</si>
  <si>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</si>
  <si>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</si>
  <si>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</si>
  <si>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</si>
  <si>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</si>
  <si>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</si>
  <si>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</si>
  <si>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</si>
  <si>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</si>
  <si>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</si>
  <si>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</si>
  <si>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</si>
  <si>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</si>
  <si>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</si>
  <si>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</si>
  <si>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</si>
  <si>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</si>
  <si>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</si>
  <si>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</si>
  <si>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</si>
  <si>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</si>
  <si>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</si>
  <si>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</si>
  <si>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</si>
  <si>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</si>
  <si>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</si>
  <si>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</si>
  <si>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</si>
  <si>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</si>
  <si>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</si>
  <si>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</si>
  <si>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</si>
  <si>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</si>
  <si>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</si>
  <si>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</si>
  <si>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</si>
  <si>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</si>
  <si>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</si>
  <si>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</si>
  <si>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</si>
  <si>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</si>
  <si>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</si>
  <si>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</si>
  <si>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</si>
  <si>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</si>
  <si>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</si>
  <si>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</si>
  <si>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</si>
  <si>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</si>
  <si>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</si>
  <si>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</si>
  <si>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</si>
  <si>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</si>
  <si>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</si>
  <si>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</si>
  <si>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</si>
  <si>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</si>
  <si>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</si>
  <si>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</si>
  <si>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</si>
  <si>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</si>
  <si>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</si>
  <si>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</si>
  <si>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</si>
  <si>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</si>
  <si>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</si>
  <si>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</si>
  <si>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</si>
  <si>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</si>
  <si>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</si>
  <si>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</si>
  <si>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</si>
  <si>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</si>
  <si>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</si>
  <si>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</si>
  <si>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</si>
  <si>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</si>
  <si>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</si>
  <si>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</si>
  <si>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</si>
  <si>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</si>
  <si>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</si>
  <si>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</si>
  <si>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</si>
  <si>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</si>
  <si>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</si>
  <si>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</si>
  <si>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</si>
  <si>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</si>
  <si>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</si>
  <si>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</si>
  <si>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</si>
  <si>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</si>
  <si>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</si>
  <si>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</si>
  <si>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</si>
  <si>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</si>
  <si>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</si>
  <si>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</si>
  <si>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</si>
  <si>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</si>
  <si>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</si>
  <si>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</si>
  <si>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</si>
  <si>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</si>
  <si>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</si>
  <si>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</si>
  <si>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</si>
  <si>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</si>
  <si>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</si>
  <si>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</si>
  <si>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</si>
  <si>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</si>
  <si>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</si>
  <si>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</si>
  <si>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</si>
  <si>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</si>
  <si>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</si>
  <si>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</si>
  <si>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</si>
  <si>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</si>
  <si>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</si>
  <si>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</si>
  <si>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</si>
  <si>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</si>
  <si>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</si>
  <si>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</si>
  <si>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</si>
  <si>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</si>
  <si>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</si>
  <si>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</si>
  <si>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</si>
  <si>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</si>
  <si>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</si>
  <si>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</si>
  <si>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</si>
  <si>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</si>
  <si>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</si>
  <si>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</si>
  <si>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</si>
  <si>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</si>
  <si>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</si>
  <si>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</si>
  <si>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</si>
  <si>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</si>
  <si>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</si>
  <si>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</si>
  <si>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</si>
  <si>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</si>
  <si>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</si>
  <si>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</si>
  <si>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</si>
  <si>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</si>
  <si>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</si>
  <si>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</si>
  <si>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</si>
  <si>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</si>
  <si>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</si>
  <si>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</si>
  <si>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</si>
  <si>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</si>
  <si>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</si>
  <si>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</si>
  <si>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</si>
  <si>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</si>
  <si>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</si>
  <si>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</si>
  <si>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</si>
  <si>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</si>
  <si>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</si>
  <si>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</si>
  <si>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</si>
  <si>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</si>
  <si>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</si>
  <si>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</si>
  <si>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</si>
  <si>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</si>
  <si>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</si>
  <si>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</si>
  <si>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</si>
  <si>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</si>
  <si>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</si>
  <si>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</si>
  <si>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</si>
  <si>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</si>
  <si>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</si>
  <si>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</si>
  <si>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</si>
  <si>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</si>
  <si>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</si>
  <si>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</si>
  <si>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</si>
  <si>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</si>
  <si>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</si>
  <si>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</si>
  <si>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</si>
  <si>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</si>
  <si>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</si>
  <si>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</si>
  <si>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</si>
  <si>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</si>
  <si>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</si>
  <si>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</si>
  <si>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</si>
  <si>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</si>
  <si>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</si>
  <si>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</si>
  <si>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</si>
  <si>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</si>
  <si>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</si>
  <si>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</si>
  <si>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</si>
  <si>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</si>
  <si>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</si>
  <si>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</si>
  <si>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</si>
  <si>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</si>
  <si>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</si>
  <si>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</si>
  <si>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</si>
  <si>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</si>
  <si>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</si>
  <si>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</si>
  <si>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</si>
  <si>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</si>
  <si>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</si>
  <si>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</si>
  <si>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</si>
  <si>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</si>
  <si>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</si>
  <si>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</si>
  <si>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</si>
  <si>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</si>
  <si>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</si>
  <si>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</si>
  <si>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</si>
  <si>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</si>
  <si>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</si>
  <si>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</si>
  <si>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</si>
  <si>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</si>
  <si>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</si>
  <si>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</si>
  <si>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</si>
  <si>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</si>
  <si>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</si>
  <si>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</si>
  <si>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</si>
  <si>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</si>
  <si>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</si>
  <si>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</si>
  <si>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</si>
  <si>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</si>
  <si>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</si>
  <si>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</si>
  <si>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</si>
  <si>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</si>
  <si>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</si>
  <si>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</si>
  <si>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</si>
  <si>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</si>
  <si>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</si>
  <si>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</si>
  <si>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</si>
  <si>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</si>
  <si>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</si>
  <si>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</si>
  <si>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</si>
  <si>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</si>
  <si>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</si>
  <si>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</si>
  <si>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</si>
  <si>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</si>
  <si>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</si>
  <si>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</si>
  <si>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</si>
  <si>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</si>
  <si>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</si>
  <si>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</si>
  <si>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</si>
  <si>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</si>
  <si>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</si>
  <si>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</si>
  <si>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</si>
  <si>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</si>
  <si>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</si>
  <si>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</si>
  <si>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</si>
  <si>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</si>
  <si>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</si>
  <si>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</si>
  <si>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</si>
  <si>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</si>
  <si>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</si>
  <si>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</si>
  <si>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</si>
  <si>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</si>
  <si>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</si>
  <si>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</si>
  <si>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</si>
  <si>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</si>
  <si>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</si>
  <si>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</si>
  <si>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</si>
  <si>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</si>
  <si>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</si>
  <si>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</si>
  <si>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</si>
  <si>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</si>
  <si>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</si>
  <si>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</si>
  <si>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</si>
  <si>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</si>
  <si>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</si>
  <si>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</si>
  <si>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</si>
  <si>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</si>
  <si>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</si>
  <si>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</si>
  <si>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</si>
  <si>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</si>
  <si>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</si>
  <si>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</si>
  <si>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</si>
  <si>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</si>
  <si>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</si>
  <si>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</si>
  <si>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</si>
  <si>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</si>
  <si>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</si>
  <si>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</si>
  <si>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</si>
  <si>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</si>
  <si>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</si>
  <si>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</si>
  <si>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</si>
  <si>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</si>
  <si>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</si>
  <si>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</si>
  <si>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</si>
  <si>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</si>
  <si>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</si>
  <si>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</si>
  <si>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</si>
  <si>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</si>
  <si>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</si>
  <si>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</si>
  <si>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</si>
  <si>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</si>
  <si>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</si>
  <si>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</si>
  <si>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</si>
  <si>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</si>
  <si>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</si>
  <si>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</si>
  <si>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</si>
  <si>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</si>
  <si>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</si>
  <si>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</si>
  <si>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</si>
  <si>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</si>
  <si>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</si>
  <si>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</si>
  <si>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</si>
  <si>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</si>
  <si>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</si>
  <si>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</si>
  <si>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</si>
  <si>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</si>
  <si>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</si>
  <si>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</si>
  <si>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</si>
  <si>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</si>
  <si>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</si>
  <si>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</si>
  <si>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</si>
  <si>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</si>
  <si>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</si>
  <si>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</si>
  <si>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</si>
  <si>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</si>
  <si>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</si>
  <si>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</si>
  <si>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</si>
  <si>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</si>
  <si>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</si>
  <si>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</si>
  <si>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</si>
  <si>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</si>
  <si>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</si>
  <si>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</si>
  <si>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</si>
  <si>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</si>
  <si>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</si>
  <si>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</si>
  <si>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</si>
  <si>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</si>
  <si>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</si>
  <si>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</si>
  <si>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</si>
  <si>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</si>
  <si>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</si>
  <si>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</si>
  <si>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</si>
  <si>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</si>
  <si>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</si>
  <si>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</si>
  <si>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</si>
  <si>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</si>
  <si>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</si>
  <si>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</si>
  <si>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</si>
  <si>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</si>
  <si>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</si>
  <si>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</si>
  <si>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</si>
  <si>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</si>
  <si>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</si>
  <si>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</si>
  <si>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</si>
  <si>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</si>
  <si>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</si>
  <si>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</si>
  <si>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</si>
  <si>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</si>
  <si>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</si>
  <si>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</si>
  <si>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</si>
  <si>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</si>
  <si>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</si>
  <si>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</si>
  <si>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</si>
  <si>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</si>
  <si>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</si>
  <si>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</si>
  <si>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</si>
  <si>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</si>
  <si>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</si>
  <si>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</si>
  <si>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</si>
  <si>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</si>
  <si>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</si>
  <si>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</si>
  <si>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</si>
  <si>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</si>
  <si>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</si>
  <si>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</si>
  <si>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</si>
  <si>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</si>
  <si>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</si>
  <si>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</si>
  <si>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</si>
  <si>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</si>
  <si>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</si>
  <si>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</si>
  <si>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</si>
  <si>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</si>
  <si>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</si>
  <si>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</si>
  <si>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</si>
  <si>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</si>
  <si>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</si>
  <si>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</si>
  <si>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</si>
  <si>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</si>
  <si>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</si>
  <si>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</si>
  <si>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</si>
  <si>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</si>
  <si>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</si>
  <si>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</si>
  <si>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</si>
  <si>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</si>
  <si>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</si>
  <si>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</si>
  <si>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</si>
  <si>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</si>
  <si>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</si>
  <si>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</si>
  <si>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</si>
  <si>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</si>
  <si>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</si>
  <si>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</si>
  <si>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</si>
  <si>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</si>
  <si>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</si>
  <si>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</si>
  <si>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</si>
  <si>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</si>
  <si>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</si>
  <si>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</si>
  <si>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</si>
  <si>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</si>
  <si>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</si>
  <si>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</si>
  <si>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</si>
  <si>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</si>
  <si>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</si>
  <si>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</si>
  <si>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</si>
  <si>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</si>
  <si>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</si>
  <si>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</si>
  <si>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</si>
  <si>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</si>
  <si>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</si>
  <si>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</si>
  <si>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</si>
  <si>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</si>
  <si>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</si>
  <si>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</si>
  <si>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</si>
  <si>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</si>
  <si>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</si>
  <si>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</si>
  <si>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</si>
  <si>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</si>
  <si>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</si>
  <si>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</si>
  <si>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</si>
  <si>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</si>
  <si>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</si>
  <si>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</si>
  <si>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</si>
  <si>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</si>
  <si>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</si>
  <si>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</si>
  <si>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</si>
  <si>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</si>
  <si>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</si>
  <si>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</si>
  <si>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</si>
  <si>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</si>
  <si>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</si>
  <si>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</si>
  <si>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</si>
  <si>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</si>
  <si>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</si>
  <si>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</si>
  <si>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</si>
  <si>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</si>
  <si>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</si>
  <si>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</si>
  <si>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</si>
  <si>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</si>
  <si>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</si>
  <si>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</si>
  <si>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</si>
  <si>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</si>
  <si>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</si>
  <si>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</si>
  <si>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</si>
  <si>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</si>
  <si>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</si>
  <si>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</si>
  <si>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</si>
  <si>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</si>
  <si>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</si>
  <si>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</si>
  <si>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</si>
  <si>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</si>
  <si>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</si>
  <si>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</si>
  <si>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</si>
  <si>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</si>
  <si>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</si>
  <si>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</si>
  <si>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</si>
  <si>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</si>
  <si>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</si>
  <si>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</si>
  <si>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</si>
  <si>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</si>
  <si>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</si>
  <si>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</si>
  <si>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</si>
  <si>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</si>
  <si>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</si>
  <si>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</si>
  <si>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</si>
  <si>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</si>
  <si>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</si>
  <si>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</si>
  <si>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</si>
  <si>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</si>
  <si>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</si>
  <si>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</si>
  <si>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</si>
  <si>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</si>
  <si>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</si>
  <si>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</si>
  <si>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</si>
  <si>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</si>
  <si>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</si>
  <si>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</si>
  <si>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</si>
  <si>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</si>
  <si>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</si>
  <si>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</si>
  <si>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</si>
  <si>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</si>
  <si>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</si>
  <si>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</si>
  <si>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</si>
  <si>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</si>
  <si>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</si>
  <si>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</si>
  <si>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</si>
  <si>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</si>
  <si>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</si>
  <si>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</si>
  <si>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</si>
  <si>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</si>
  <si>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</si>
  <si>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</si>
  <si>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</si>
  <si>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</si>
  <si>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</si>
  <si>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</si>
  <si>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</si>
  <si>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</si>
  <si>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</si>
  <si>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</si>
  <si>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</si>
  <si>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</si>
  <si>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</si>
  <si>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</si>
  <si>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</si>
  <si>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</si>
  <si>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</si>
  <si>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</si>
  <si>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</si>
  <si>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</si>
  <si>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</si>
  <si>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</si>
  <si>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</si>
  <si>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</si>
  <si>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</si>
  <si>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</si>
  <si>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</si>
  <si>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</si>
  <si>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</si>
  <si>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</si>
  <si>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</si>
  <si>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</si>
  <si>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</si>
  <si>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</si>
  <si>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</si>
  <si>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</si>
  <si>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</si>
  <si>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</si>
  <si>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</si>
  <si>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</si>
  <si>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</si>
  <si>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</si>
  <si>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</si>
  <si>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</si>
  <si>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</si>
  <si>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</si>
  <si>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</si>
  <si>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</si>
  <si>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</si>
  <si>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</si>
  <si>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</si>
  <si>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</si>
  <si>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</si>
  <si>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</si>
  <si>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</si>
  <si>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</si>
  <si>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</si>
  <si>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</si>
  <si>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</si>
  <si>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</si>
  <si>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</si>
  <si>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</si>
  <si>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</si>
  <si>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</si>
  <si>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</si>
  <si>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</si>
  <si>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</si>
  <si>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</si>
  <si>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</si>
  <si>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</si>
  <si>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</si>
  <si>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</si>
  <si>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</si>
  <si>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</si>
  <si>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</si>
  <si>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</si>
  <si>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</si>
  <si>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</si>
  <si>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</si>
  <si>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</si>
  <si>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</si>
  <si>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</si>
  <si>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</si>
  <si>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</si>
  <si>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</si>
  <si>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</si>
  <si>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</si>
  <si>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</si>
  <si>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</si>
  <si>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</si>
  <si>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</si>
  <si>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</si>
  <si>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</si>
  <si>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</si>
  <si>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</si>
  <si>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</si>
  <si>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</si>
  <si>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</si>
  <si>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</si>
  <si>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</si>
  <si>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</si>
  <si>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</si>
  <si>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</si>
  <si>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</si>
  <si>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</si>
  <si>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</si>
  <si>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</si>
  <si>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</si>
  <si>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</si>
  <si>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</si>
  <si>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</si>
  <si>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</si>
  <si>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</si>
  <si>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</si>
  <si>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</si>
  <si>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</si>
  <si>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</si>
  <si>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</si>
  <si>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</si>
  <si>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</si>
  <si>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</si>
  <si>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</si>
  <si>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</si>
  <si>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</si>
  <si>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</si>
  <si>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</si>
  <si>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</si>
  <si>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</si>
  <si>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</si>
  <si>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</si>
  <si>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</si>
  <si>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</si>
  <si>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</si>
  <si>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</si>
  <si>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</si>
  <si>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</si>
  <si>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</si>
  <si>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</si>
  <si>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</si>
  <si>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</si>
  <si>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</si>
  <si>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</si>
  <si>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</si>
  <si>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</si>
  <si>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</si>
  <si>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</si>
  <si>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</si>
  <si>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</si>
  <si>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</si>
  <si>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</si>
  <si>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</si>
  <si>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</si>
  <si>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</si>
  <si>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</si>
  <si>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</si>
  <si>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</si>
  <si>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</si>
  <si>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</si>
  <si>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</si>
  <si>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</si>
  <si>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</si>
  <si>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</si>
  <si>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</si>
  <si>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</si>
  <si>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</si>
  <si>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</si>
  <si>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</si>
  <si>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</si>
  <si>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</si>
  <si>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</si>
  <si>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</si>
  <si>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</si>
  <si>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</si>
  <si>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</si>
  <si>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</si>
  <si>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</si>
  <si>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</si>
  <si>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</si>
  <si>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</si>
  <si>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</si>
  <si>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</si>
  <si>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</si>
  <si>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</si>
  <si>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</si>
  <si>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</si>
  <si>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</si>
  <si>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</si>
  <si>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</si>
  <si>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</si>
  <si>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</si>
  <si>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</si>
  <si>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</si>
  <si>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</si>
  <si>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</si>
  <si>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</si>
  <si>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</si>
  <si>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</si>
  <si>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</si>
  <si>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</si>
  <si>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</si>
  <si>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</si>
  <si>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</si>
  <si>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</si>
  <si>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</si>
  <si>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</si>
  <si>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</si>
  <si>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</si>
  <si>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</si>
  <si>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</si>
  <si>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</si>
  <si>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</si>
  <si>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</si>
  <si>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</si>
  <si>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</si>
  <si>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</si>
  <si>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</si>
  <si>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</si>
  <si>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</si>
  <si>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</si>
  <si>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</si>
  <si>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</si>
  <si>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</si>
  <si>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</si>
  <si>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</si>
  <si>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</si>
  <si>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</si>
  <si>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</si>
  <si>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</si>
  <si>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</si>
  <si>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</si>
  <si>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</si>
  <si>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</si>
  <si>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</si>
  <si>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</si>
  <si>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</si>
  <si>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</si>
  <si>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</si>
  <si>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</si>
  <si>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</si>
  <si>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</si>
  <si>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</si>
  <si>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</si>
  <si>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</si>
  <si>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</si>
  <si>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</si>
  <si>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</si>
  <si>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</si>
  <si>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</si>
  <si>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</si>
  <si>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</si>
  <si>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</si>
  <si>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</si>
  <si>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</si>
  <si>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</si>
  <si>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</si>
  <si>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</si>
  <si>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</si>
  <si>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</si>
  <si>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</si>
  <si>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</si>
  <si>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</si>
  <si>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</si>
  <si>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</si>
  <si>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</si>
  <si>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</si>
  <si>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</si>
  <si>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</si>
  <si>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</si>
  <si>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</si>
  <si>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</si>
  <si>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</si>
  <si>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</si>
  <si>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</si>
  <si>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</si>
  <si>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</si>
  <si>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</si>
  <si>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</si>
  <si>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</si>
  <si>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</si>
  <si>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</si>
  <si>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</si>
  <si>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</si>
  <si>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</si>
  <si>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</si>
  <si>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</si>
  <si>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</si>
  <si>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</si>
  <si>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</si>
  <si>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</si>
  <si>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</si>
  <si>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</si>
  <si>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</si>
  <si>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</si>
  <si>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</si>
  <si>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</si>
  <si>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</si>
  <si>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</si>
  <si>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</si>
  <si>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</si>
  <si>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</si>
  <si>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</si>
  <si>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</si>
  <si>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</si>
  <si>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</si>
  <si>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</si>
  <si>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</si>
  <si>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</si>
  <si>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</si>
  <si>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</si>
  <si>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</si>
  <si>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</si>
  <si>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</si>
  <si>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</si>
  <si>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</si>
  <si>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</si>
  <si>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</si>
  <si>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</si>
  <si>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</si>
  <si>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</si>
  <si>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</si>
  <si>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</si>
  <si>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</si>
  <si>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</si>
  <si>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</si>
  <si>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</si>
  <si>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</si>
  <si>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</si>
  <si>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</si>
  <si>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</si>
  <si>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</si>
  <si>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</si>
  <si>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</si>
  <si>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</si>
  <si>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</si>
  <si>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</si>
  <si>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</si>
  <si>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</si>
  <si>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</si>
  <si>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</si>
  <si>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</si>
  <si>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</si>
  <si>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</si>
  <si>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</si>
  <si>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</si>
  <si>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</si>
  <si>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</si>
  <si>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</si>
  <si>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</si>
  <si>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</si>
  <si>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</si>
  <si>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</si>
  <si>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</si>
  <si>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</si>
  <si>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</si>
  <si>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</si>
  <si>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</si>
  <si>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</si>
  <si>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</si>
  <si>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</si>
  <si>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</si>
  <si>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</si>
  <si>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</si>
  <si>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</si>
  <si>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</si>
  <si>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</si>
  <si>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</si>
  <si>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</si>
  <si>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</si>
  <si>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</si>
  <si>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</si>
  <si>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</si>
  <si>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</si>
  <si>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</si>
  <si>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</si>
  <si>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</si>
  <si>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</si>
  <si>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</si>
  <si>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</si>
  <si>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</si>
  <si>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</si>
  <si>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</si>
  <si>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</si>
  <si>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</si>
  <si>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</si>
  <si>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</si>
  <si>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</si>
  <si>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</si>
  <si>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</si>
  <si>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</si>
  <si>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</si>
  <si>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</si>
  <si>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</si>
  <si>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</si>
  <si>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</si>
  <si>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</si>
  <si>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</si>
  <si>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</si>
  <si>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</si>
  <si>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</si>
  <si>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</si>
  <si>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</si>
  <si>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</si>
  <si>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</si>
  <si>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</si>
  <si>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</si>
  <si>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</si>
  <si>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</si>
  <si>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</si>
  <si>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</si>
  <si>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</si>
  <si>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</si>
  <si>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</si>
  <si>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</si>
  <si>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</si>
  <si>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</si>
  <si>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</si>
  <si>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</si>
  <si>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</si>
  <si>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</si>
  <si>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</si>
  <si>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</si>
  <si>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</si>
  <si>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</si>
  <si>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</si>
  <si>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</si>
  <si>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</si>
  <si>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</si>
  <si>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</si>
  <si>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</si>
  <si>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</si>
  <si>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</si>
  <si>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</si>
  <si>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</si>
  <si>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</si>
  <si>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</si>
  <si>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</si>
  <si>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</si>
  <si>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</si>
  <si>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</si>
  <si>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</si>
  <si>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</si>
  <si>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</si>
  <si>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</si>
  <si>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</si>
  <si>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</si>
  <si>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</si>
  <si>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</si>
  <si>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</si>
  <si>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</si>
  <si>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</si>
  <si>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</si>
  <si>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</si>
  <si>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</si>
  <si>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</si>
  <si>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</si>
  <si>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</si>
  <si>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</si>
  <si>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</si>
  <si>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</si>
  <si>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</si>
  <si>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</si>
  <si>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</si>
  <si>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</si>
  <si>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</si>
  <si>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</si>
  <si>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</si>
  <si>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</si>
  <si>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</si>
  <si>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</si>
  <si>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</si>
  <si>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</si>
  <si>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</si>
  <si>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</si>
  <si>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</si>
  <si>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</si>
  <si>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</si>
  <si>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</si>
  <si>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</si>
  <si>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</si>
  <si>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</si>
  <si>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</si>
  <si>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</si>
  <si>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</si>
  <si>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</si>
  <si>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</si>
  <si>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</si>
  <si>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</si>
  <si>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</si>
  <si>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</si>
  <si>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</si>
  <si>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</si>
  <si>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</si>
  <si>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</si>
  <si>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</si>
  <si>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</si>
  <si>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</si>
  <si>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</si>
  <si>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</si>
  <si>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</si>
  <si>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</si>
  <si>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</si>
  <si>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</si>
  <si>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</si>
  <si>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</si>
  <si>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</si>
  <si>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</si>
  <si>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</si>
  <si>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</si>
  <si>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</si>
  <si>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</si>
  <si>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</si>
  <si>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</si>
  <si>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</si>
  <si>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</si>
  <si>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</si>
  <si>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</si>
  <si>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</si>
  <si>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</si>
  <si>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</si>
  <si>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</si>
  <si>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</si>
  <si>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</si>
  <si>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</si>
  <si>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</si>
  <si>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</si>
  <si>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</si>
  <si>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</si>
  <si>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</si>
  <si>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</si>
  <si>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</si>
  <si>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</si>
  <si>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</si>
  <si>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</si>
  <si>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</si>
  <si>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</si>
  <si>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</si>
  <si>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</si>
  <si>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</si>
  <si>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</si>
  <si>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</si>
  <si>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</si>
  <si>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</si>
  <si>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</si>
  <si>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</si>
  <si>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</si>
  <si>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</si>
  <si>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</si>
  <si>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</si>
  <si>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</si>
  <si>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</si>
  <si>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</si>
  <si>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</si>
  <si>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</si>
  <si>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</si>
  <si>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</si>
  <si>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</si>
  <si>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</si>
  <si>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</si>
  <si>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</si>
  <si>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</si>
  <si>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</si>
  <si>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</si>
  <si>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</si>
  <si>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</si>
  <si>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</si>
  <si>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</si>
  <si>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</si>
  <si>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</si>
  <si>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</si>
  <si>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</si>
  <si>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</si>
  <si>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</si>
  <si>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</si>
  <si>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</si>
  <si>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</si>
  <si>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</si>
  <si>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</si>
  <si>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</si>
  <si>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</si>
  <si>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</si>
  <si>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</si>
  <si>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</si>
  <si>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</si>
  <si>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</si>
  <si>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</si>
  <si>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</si>
  <si>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</si>
  <si>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</si>
  <si>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</si>
  <si>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</si>
  <si>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</si>
  <si>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</si>
  <si>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</si>
  <si>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</si>
  <si>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</si>
  <si>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</si>
  <si>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</si>
  <si>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</si>
  <si>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</si>
  <si>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</si>
  <si>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</si>
  <si>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</si>
  <si>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</si>
  <si>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</si>
  <si>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</si>
  <si>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</si>
  <si>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</si>
  <si>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</si>
  <si>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</si>
  <si>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</si>
  <si>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</si>
  <si>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</si>
  <si>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</si>
  <si>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</si>
  <si>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</si>
  <si>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</si>
  <si>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</si>
  <si>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</si>
  <si>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</si>
  <si>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</si>
  <si>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</si>
  <si>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</si>
  <si>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</si>
  <si>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</si>
  <si>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</si>
  <si>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</si>
  <si>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</si>
  <si>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</si>
  <si>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</si>
  <si>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</si>
  <si>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</si>
  <si>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</si>
  <si>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</si>
  <si>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</si>
  <si>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</si>
  <si>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</si>
  <si>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</si>
  <si>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</si>
  <si>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</si>
  <si>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</si>
  <si>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</si>
  <si>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</si>
  <si>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</si>
  <si>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</si>
  <si>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</si>
  <si>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</si>
  <si>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</si>
  <si>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</si>
  <si>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</si>
  <si>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</si>
  <si>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</si>
  <si>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</si>
  <si>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</si>
  <si>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</si>
  <si>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</si>
  <si>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</si>
  <si>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</si>
  <si>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</si>
  <si>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</si>
  <si>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</si>
  <si>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</si>
  <si>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</si>
  <si>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</si>
  <si>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</si>
  <si>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</si>
  <si>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</si>
  <si>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</si>
  <si>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</si>
  <si>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</si>
  <si>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</si>
  <si>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</si>
  <si>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</si>
  <si>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</si>
  <si>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</si>
  <si>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</si>
  <si>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</si>
  <si>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</si>
  <si>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</si>
  <si>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</si>
  <si>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</si>
  <si>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</si>
  <si>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</si>
  <si>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</si>
  <si>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</si>
  <si>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</si>
  <si>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</si>
  <si>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</si>
  <si>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</si>
  <si>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</si>
  <si>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</si>
  <si>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</si>
  <si>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</si>
  <si>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</si>
  <si>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</si>
  <si>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</si>
  <si>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</si>
  <si>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</si>
  <si>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</si>
  <si>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</si>
  <si>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</si>
  <si>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</si>
  <si>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</si>
  <si>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</si>
  <si>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</si>
  <si>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</si>
  <si>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</si>
  <si>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</si>
  <si>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</si>
  <si>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</si>
  <si>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</si>
  <si>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</si>
  <si>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</si>
  <si>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</si>
  <si>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</si>
  <si>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</si>
  <si>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</si>
  <si>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</si>
  <si>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</si>
  <si>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</si>
  <si>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</si>
  <si>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</si>
  <si>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</si>
  <si>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</si>
  <si>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</si>
  <si>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</si>
  <si>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</si>
  <si>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</si>
  <si>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</si>
  <si>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</si>
  <si>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</si>
  <si>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</si>
  <si>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</si>
  <si>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</si>
  <si>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</si>
  <si>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</si>
  <si>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</si>
  <si>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</si>
  <si>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</si>
  <si>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</si>
  <si>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</si>
  <si>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</si>
  <si>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</si>
  <si>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</si>
  <si>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</si>
  <si>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</si>
  <si>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</si>
  <si>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</si>
  <si>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</si>
  <si>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</si>
  <si>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</si>
  <si>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</si>
  <si>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</si>
  <si>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</si>
  <si>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</si>
  <si>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</si>
  <si>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</si>
  <si>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</si>
  <si>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</si>
  <si>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</si>
  <si>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</si>
  <si>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</si>
  <si>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</si>
  <si>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</si>
  <si>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</si>
  <si>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</si>
  <si>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</si>
  <si>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</si>
  <si>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</si>
  <si>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</si>
  <si>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</si>
  <si>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</si>
  <si>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</si>
  <si>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</si>
  <si>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</si>
  <si>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</si>
  <si>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</si>
  <si>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</si>
  <si>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</si>
  <si>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</si>
  <si>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</si>
  <si>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</si>
  <si>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</si>
  <si>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</si>
  <si>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</si>
  <si>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</si>
  <si>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</si>
  <si>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</si>
  <si>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</si>
  <si>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</si>
  <si>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</si>
  <si>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</si>
  <si>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</si>
  <si>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</si>
  <si>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</si>
  <si>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</si>
  <si>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</si>
  <si>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</si>
  <si>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</si>
  <si>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</si>
  <si>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</si>
  <si>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</si>
  <si>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</si>
  <si>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</si>
  <si>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</si>
  <si>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</si>
  <si>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</si>
  <si>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</si>
  <si>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</si>
  <si>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</si>
  <si>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</si>
  <si>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</si>
  <si>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</si>
  <si>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</si>
  <si>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</si>
  <si>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</si>
  <si>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</si>
  <si>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</si>
  <si>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</si>
  <si>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</si>
  <si>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</si>
  <si>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</si>
  <si>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</si>
  <si>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</si>
  <si>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</si>
  <si>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</si>
  <si>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</si>
  <si>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</si>
  <si>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</si>
  <si>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</si>
  <si>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</si>
  <si>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</si>
  <si>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</si>
  <si>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</si>
  <si>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</si>
  <si>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</si>
  <si>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</si>
  <si>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</si>
  <si>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</si>
  <si>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</si>
  <si>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</si>
  <si>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</si>
  <si>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</si>
  <si>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</si>
  <si>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</si>
  <si>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</si>
  <si>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</si>
  <si>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</si>
  <si>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</si>
  <si>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</si>
  <si>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</si>
  <si>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</si>
  <si>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</si>
  <si>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</si>
  <si>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</si>
  <si>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</si>
  <si>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</si>
  <si>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</si>
  <si>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</si>
  <si>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</si>
  <si>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</si>
  <si>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</si>
  <si>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</si>
  <si>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</si>
  <si>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</si>
  <si>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</si>
  <si>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</si>
  <si>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</si>
  <si>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</si>
  <si>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</si>
  <si>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</si>
  <si>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</si>
  <si>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</si>
  <si>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</si>
  <si>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</si>
  <si>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</si>
  <si>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</si>
  <si>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</si>
  <si>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</si>
  <si>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</si>
  <si>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</si>
  <si>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</si>
  <si>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</si>
  <si>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</si>
  <si>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</si>
  <si>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</si>
  <si>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</si>
  <si>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</si>
  <si>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</si>
  <si>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</si>
  <si>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</si>
  <si>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</si>
  <si>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</si>
  <si>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</si>
  <si>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</si>
  <si>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</si>
  <si>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</si>
  <si>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</si>
  <si>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</si>
  <si>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</si>
  <si>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</si>
  <si>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</si>
  <si>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</si>
  <si>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</si>
  <si>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</si>
  <si>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</si>
  <si>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</si>
  <si>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</si>
  <si>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</si>
  <si>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</si>
  <si>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</si>
  <si>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</si>
  <si>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</si>
  <si>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</si>
  <si>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</si>
  <si>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</si>
  <si>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</si>
  <si>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</si>
  <si>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</si>
  <si>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</si>
  <si>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</si>
  <si>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</si>
  <si>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</si>
  <si>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</si>
  <si>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</si>
  <si>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</si>
  <si>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</si>
  <si>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</si>
  <si>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</si>
  <si>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</si>
  <si>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</si>
  <si>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</si>
  <si>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</si>
  <si>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</si>
  <si>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</si>
  <si>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</si>
  <si>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</si>
  <si>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</si>
  <si>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</si>
  <si>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</si>
  <si>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</si>
  <si>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</si>
  <si>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</si>
  <si>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</si>
  <si>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</si>
  <si>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</si>
  <si>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</si>
  <si>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</si>
  <si>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</si>
  <si>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</si>
  <si>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</si>
  <si>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</si>
  <si>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</si>
  <si>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</si>
  <si>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</si>
  <si>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</si>
  <si>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</si>
  <si>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</si>
  <si>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</si>
  <si>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</si>
  <si>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</si>
  <si>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</si>
  <si>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</si>
  <si>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</si>
  <si>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</si>
  <si>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</si>
  <si>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</si>
  <si>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</si>
  <si>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</si>
  <si>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</si>
  <si>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</si>
  <si>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</si>
  <si>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</si>
  <si>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</si>
  <si>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</si>
  <si>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</si>
  <si>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</si>
  <si>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</si>
  <si>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</si>
  <si>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</si>
  <si>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</si>
  <si>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</si>
  <si>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</si>
  <si>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</si>
  <si>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</si>
  <si>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</si>
  <si>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</si>
  <si>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</si>
  <si>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</si>
  <si>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</si>
  <si>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</si>
  <si>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</si>
  <si>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</si>
  <si>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</si>
  <si>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</si>
  <si>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</si>
  <si>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</si>
  <si>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</si>
  <si>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</si>
  <si>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</si>
  <si>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</si>
  <si>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</si>
  <si>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</si>
  <si>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</si>
  <si>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</si>
  <si>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</si>
  <si>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</si>
  <si>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</si>
  <si>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</si>
  <si>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</si>
  <si>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</si>
  <si>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</si>
  <si>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</si>
  <si>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</si>
  <si>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</si>
  <si>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</si>
  <si>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</si>
  <si>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</si>
  <si>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</si>
  <si>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</si>
  <si>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</si>
  <si>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</si>
  <si>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</si>
  <si>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</si>
  <si>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</si>
  <si>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</si>
  <si>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</si>
  <si>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</si>
  <si>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</si>
  <si>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</si>
  <si>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</si>
  <si>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</si>
  <si>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</si>
  <si>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</si>
  <si>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</si>
  <si>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</si>
  <si>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</si>
  <si>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</si>
  <si>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</si>
  <si>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</si>
  <si>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</si>
  <si>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</si>
  <si>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</si>
  <si>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</si>
  <si>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</si>
  <si>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</si>
  <si>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</si>
  <si>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</si>
  <si>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</si>
  <si>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</si>
  <si>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</si>
  <si>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</si>
  <si>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</si>
  <si>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</si>
  <si>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</si>
  <si>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</si>
  <si>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</si>
  <si>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</si>
  <si>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</si>
  <si>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</si>
  <si>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</si>
  <si>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</si>
  <si>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</si>
  <si>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</si>
  <si>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</si>
  <si>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</si>
  <si>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</si>
  <si>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</si>
  <si>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</si>
  <si>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</si>
  <si>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</si>
  <si>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</si>
  <si>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</si>
  <si>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</si>
  <si>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</si>
  <si>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</si>
  <si>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</si>
  <si>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</si>
  <si>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</si>
  <si>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</si>
  <si>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</si>
  <si>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</si>
  <si>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</si>
  <si>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</si>
  <si>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</si>
  <si>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</si>
  <si>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</si>
  <si>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</si>
  <si>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</si>
  <si>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</si>
  <si>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</si>
  <si>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</si>
  <si>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</si>
  <si>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</si>
  <si>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</si>
  <si>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</si>
  <si>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</si>
  <si>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</si>
  <si>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</si>
  <si>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</si>
  <si>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</si>
  <si>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</si>
  <si>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</si>
  <si>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</si>
  <si>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</si>
  <si>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</si>
  <si>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</si>
  <si>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</si>
  <si>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</si>
  <si>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</si>
  <si>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</si>
  <si>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</si>
  <si>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</si>
  <si>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</si>
  <si>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</si>
  <si>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</si>
  <si>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</si>
  <si>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</si>
  <si>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</si>
  <si>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</si>
  <si>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</si>
  <si>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</si>
  <si>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</si>
  <si>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</si>
  <si>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</si>
  <si>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</si>
  <si>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</si>
  <si>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</si>
  <si>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</si>
  <si>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</si>
  <si>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</si>
  <si>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</si>
  <si>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</si>
  <si>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</si>
  <si>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</si>
  <si>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</si>
  <si>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</si>
  <si>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</si>
  <si>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</si>
  <si>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</si>
  <si>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</si>
  <si>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</si>
  <si>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</si>
  <si>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</si>
  <si>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</si>
  <si>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</si>
  <si>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</si>
  <si>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</si>
  <si>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</si>
  <si>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</si>
  <si>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</si>
  <si>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</si>
  <si>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</si>
  <si>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</si>
  <si>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</si>
  <si>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</si>
  <si>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</si>
  <si>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</si>
  <si>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</si>
  <si>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</si>
  <si>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</si>
  <si>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</si>
  <si>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</si>
  <si>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</si>
  <si>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</si>
  <si>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</si>
  <si>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</si>
  <si>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</si>
  <si>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</si>
  <si>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</si>
  <si>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</si>
  <si>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</si>
  <si>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</si>
  <si>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</si>
  <si>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</si>
  <si>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</si>
  <si>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</si>
  <si>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</si>
  <si>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</si>
  <si>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</si>
  <si>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</si>
  <si>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</si>
  <si>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</si>
  <si>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</si>
  <si>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</si>
  <si>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</si>
  <si>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</si>
  <si>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</si>
  <si>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</si>
  <si>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</si>
  <si>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</si>
  <si>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</si>
  <si>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</si>
  <si>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</si>
  <si>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</si>
  <si>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</si>
  <si>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</si>
  <si>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</si>
  <si>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</si>
  <si>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</si>
  <si>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</si>
  <si>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</si>
  <si>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</si>
  <si>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</si>
  <si>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</si>
  <si>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</si>
  <si>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</si>
  <si>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</si>
  <si>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</si>
  <si>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</si>
  <si>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</si>
  <si>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</si>
  <si>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</si>
  <si>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</si>
  <si>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</si>
  <si>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</si>
  <si>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</si>
  <si>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</si>
  <si>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</si>
  <si>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</si>
  <si>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</si>
  <si>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</si>
  <si>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</si>
  <si>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</si>
  <si>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</si>
  <si>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</si>
  <si>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</si>
  <si>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</si>
  <si>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</si>
  <si>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</si>
  <si>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</si>
  <si>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</si>
  <si>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</si>
  <si>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</si>
  <si>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</si>
  <si>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</si>
  <si>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</si>
  <si>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</si>
  <si>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</si>
  <si>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</si>
  <si>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</si>
  <si>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</si>
  <si>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</si>
  <si>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</si>
  <si>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</si>
  <si>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</si>
  <si>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</si>
  <si>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</si>
  <si>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</si>
  <si>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</si>
  <si>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</si>
  <si>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</si>
  <si>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</si>
  <si>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</si>
  <si>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</si>
  <si>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</si>
  <si>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</si>
  <si>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</si>
  <si>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</si>
  <si>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</si>
  <si>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</si>
  <si>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</si>
  <si>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</si>
  <si>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</si>
  <si>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</si>
  <si>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</si>
  <si>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</si>
  <si>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</si>
  <si>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</si>
  <si>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</si>
  <si>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</si>
  <si>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</si>
  <si>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</si>
  <si>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</si>
  <si>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</si>
  <si>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</si>
  <si>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</si>
  <si>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</si>
  <si>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</si>
  <si>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</si>
  <si>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</si>
  <si>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</si>
  <si>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</si>
  <si>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</si>
  <si>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</si>
  <si>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</si>
  <si>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</si>
  <si>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</si>
  <si>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</si>
  <si>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</si>
  <si>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</si>
  <si>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</si>
  <si>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</si>
  <si>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</si>
  <si>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</si>
  <si>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</si>
  <si>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</si>
  <si>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</si>
  <si>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</si>
  <si>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</si>
  <si>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</si>
  <si>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</si>
  <si>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</si>
  <si>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</si>
  <si>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</si>
  <si>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</si>
  <si>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</si>
  <si>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</si>
  <si>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</si>
  <si>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</si>
  <si>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</si>
  <si>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</si>
  <si>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</si>
  <si>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</si>
  <si>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</si>
  <si>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</si>
  <si>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</si>
  <si>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</si>
  <si>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</si>
  <si>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</si>
  <si>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</si>
  <si>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</si>
  <si>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</si>
  <si>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</si>
  <si>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</si>
  <si>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</si>
  <si>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</si>
  <si>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</si>
  <si>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</si>
  <si>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</si>
  <si>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</si>
  <si>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</si>
  <si>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</si>
  <si>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</si>
  <si>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</si>
  <si>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</si>
  <si>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</si>
  <si>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</si>
  <si>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</si>
  <si>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</si>
  <si>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</si>
  <si>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</si>
  <si>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</si>
  <si>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</si>
  <si>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</si>
  <si>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</si>
  <si>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</si>
  <si>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</si>
  <si>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</si>
  <si>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</si>
  <si>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</si>
  <si>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</si>
  <si>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</si>
  <si>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</si>
  <si>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</si>
  <si>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</si>
  <si>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</si>
  <si>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</si>
  <si>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</si>
  <si>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</si>
  <si>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</si>
  <si>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</si>
  <si>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</si>
  <si>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</si>
  <si>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</si>
  <si>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</si>
  <si>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</si>
  <si>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</si>
  <si>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</si>
  <si>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</si>
  <si>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</si>
  <si>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</si>
  <si>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</si>
  <si>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</si>
  <si>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</si>
  <si>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</si>
  <si>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</si>
  <si>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</si>
  <si>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</si>
  <si>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</si>
  <si>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</si>
  <si>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</si>
  <si>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</si>
  <si>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</si>
  <si>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</si>
  <si>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</si>
  <si>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</si>
  <si>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</si>
  <si>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</si>
  <si>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</si>
  <si>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</si>
  <si>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</si>
  <si>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</si>
  <si>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</si>
  <si>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</si>
  <si>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</si>
  <si>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</si>
  <si>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</si>
  <si>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</si>
  <si>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</si>
  <si>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</si>
  <si>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</si>
  <si>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</si>
  <si>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</si>
  <si>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</si>
  <si>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</si>
  <si>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</si>
  <si>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</si>
  <si>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</si>
  <si>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</si>
  <si>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</si>
  <si>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</si>
  <si>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</si>
  <si>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</si>
  <si>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</si>
  <si>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</si>
  <si>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</si>
  <si>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</si>
  <si>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</si>
  <si>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</si>
  <si>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</si>
  <si>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</si>
  <si>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</si>
  <si>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</si>
  <si>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</si>
  <si>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</si>
  <si>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</si>
  <si>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</si>
  <si>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</si>
  <si>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</si>
  <si>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</si>
  <si>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</si>
  <si>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</si>
  <si>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</si>
  <si>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</si>
  <si>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</si>
  <si>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</si>
  <si>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</si>
  <si>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</si>
  <si>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</si>
  <si>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</si>
  <si>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</si>
  <si>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</si>
  <si>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</si>
  <si>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</si>
  <si>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</si>
  <si>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</si>
  <si>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</si>
  <si>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</si>
  <si>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</si>
  <si>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</si>
  <si>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</si>
  <si>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</si>
  <si>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</si>
  <si>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</si>
  <si>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</si>
  <si>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</si>
  <si>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</si>
  <si>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</si>
  <si>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</si>
  <si>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</si>
  <si>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</si>
  <si>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</si>
  <si>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</si>
  <si>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</si>
  <si>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</si>
  <si>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</si>
  <si>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</si>
  <si>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</si>
  <si>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</si>
  <si>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</si>
  <si>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</si>
  <si>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</si>
  <si>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</si>
  <si>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</si>
  <si>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</si>
  <si>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</si>
  <si>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</si>
  <si>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</si>
  <si>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</si>
  <si>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</si>
  <si>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</si>
  <si>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</si>
  <si>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</si>
  <si>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</si>
  <si>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</si>
  <si>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</si>
  <si>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</si>
  <si>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</si>
  <si>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</si>
  <si>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</si>
  <si>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</si>
  <si>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</si>
  <si>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</si>
  <si>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</si>
  <si>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</si>
  <si>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</si>
  <si>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</si>
  <si>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</si>
  <si>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</si>
  <si>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</si>
  <si>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</si>
  <si>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</si>
  <si>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</si>
  <si>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</si>
  <si>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</si>
  <si>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</si>
  <si>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</si>
  <si>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</si>
  <si>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</si>
  <si>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</si>
  <si>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</si>
  <si>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</si>
  <si>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</si>
  <si>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</si>
  <si>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</si>
  <si>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</si>
  <si>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</si>
  <si>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</si>
  <si>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</si>
  <si>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</si>
  <si>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</si>
  <si>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</si>
  <si>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</si>
  <si>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</si>
  <si>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</si>
  <si>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</si>
  <si>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</si>
  <si>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</si>
  <si>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</si>
  <si>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</si>
  <si>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</si>
  <si>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</si>
  <si>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</si>
  <si>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</si>
  <si>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</si>
  <si>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</si>
  <si>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</si>
  <si>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</si>
  <si>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</si>
  <si>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</si>
  <si>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</si>
  <si>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</si>
  <si>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</si>
  <si>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</si>
  <si>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</si>
  <si>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</si>
  <si>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</si>
  <si>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</si>
  <si>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</si>
  <si>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</si>
  <si>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</si>
  <si>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</si>
  <si>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</si>
  <si>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</si>
  <si>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</si>
  <si>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</si>
  <si>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</si>
  <si>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</si>
  <si>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</si>
  <si>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</si>
  <si>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</si>
  <si>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</si>
  <si>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</si>
  <si>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</si>
  <si>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</si>
  <si>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</si>
  <si>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</si>
  <si>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</si>
  <si>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</si>
  <si>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</si>
  <si>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</si>
  <si>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</si>
  <si>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</si>
  <si>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</si>
  <si>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</si>
  <si>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</si>
  <si>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</si>
  <si>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</si>
  <si>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</si>
  <si>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</si>
  <si>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</si>
  <si>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</si>
  <si>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</si>
  <si>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</si>
  <si>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</si>
  <si>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</si>
  <si>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</si>
  <si>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</si>
  <si>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</si>
  <si>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</si>
  <si>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</si>
  <si>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</si>
  <si>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</si>
  <si>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</si>
  <si>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</si>
  <si>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</si>
  <si>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</si>
  <si>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</si>
  <si>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</si>
  <si>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</si>
  <si>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</si>
  <si>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</si>
  <si>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</si>
  <si>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</si>
  <si>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</si>
  <si>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</si>
  <si>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</si>
  <si>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</si>
  <si>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</si>
  <si>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</si>
  <si>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</si>
  <si>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</si>
  <si>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</si>
  <si>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</si>
  <si>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</si>
  <si>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</si>
  <si>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</si>
  <si>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</si>
  <si>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</si>
  <si>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</si>
  <si>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</si>
  <si>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</si>
  <si>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</si>
  <si>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</si>
  <si>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</si>
  <si>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</si>
  <si>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</si>
  <si>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</si>
  <si>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</si>
  <si>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</si>
  <si>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</si>
  <si>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</si>
  <si>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</si>
  <si>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</si>
  <si>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</si>
  <si>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</si>
  <si>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</si>
  <si>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</si>
  <si>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</si>
  <si>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</si>
  <si>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</si>
  <si>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</si>
  <si>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</si>
  <si>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</si>
  <si>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</si>
  <si>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</si>
  <si>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</si>
  <si>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</si>
  <si>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</si>
  <si>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</si>
  <si>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</si>
  <si>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</si>
  <si>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</si>
  <si>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</si>
  <si>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</si>
  <si>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</si>
  <si>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</si>
  <si>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</si>
  <si>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</si>
  <si>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</si>
  <si>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</si>
  <si>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</si>
  <si>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</si>
  <si>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</si>
  <si>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</si>
  <si>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</si>
  <si>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</si>
  <si>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</si>
  <si>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</si>
  <si>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</si>
  <si>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</si>
  <si>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</si>
  <si>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</si>
  <si>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</si>
  <si>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</si>
  <si>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</si>
  <si>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</si>
  <si>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</si>
  <si>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</si>
  <si>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</si>
  <si>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</si>
  <si>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</si>
  <si>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</si>
  <si>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</si>
  <si>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</si>
  <si>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</si>
  <si>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</si>
  <si>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</si>
  <si>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</si>
  <si>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</si>
  <si>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</si>
  <si>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</si>
  <si>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</si>
  <si>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</si>
  <si>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</si>
  <si>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</si>
  <si>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</si>
  <si>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</si>
  <si>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</si>
  <si>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</si>
  <si>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</si>
  <si>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</si>
  <si>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</si>
  <si>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</si>
  <si>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</si>
  <si>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</si>
  <si>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</si>
  <si>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</si>
  <si>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</si>
  <si>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</si>
  <si>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</si>
  <si>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</si>
  <si>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</si>
  <si>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</si>
  <si>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</si>
  <si>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</si>
  <si>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</si>
  <si>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</si>
  <si>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</si>
  <si>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</si>
  <si>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</si>
  <si>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</si>
  <si>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</si>
  <si>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</si>
  <si>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</si>
  <si>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</si>
  <si>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</si>
  <si>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</si>
  <si>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</si>
  <si>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</si>
  <si>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</si>
  <si>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</si>
  <si>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</si>
  <si>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</si>
  <si>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</si>
  <si>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</si>
  <si>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</si>
  <si>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</si>
  <si>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</si>
  <si>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</si>
  <si>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</si>
  <si>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</si>
  <si>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</si>
  <si>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</si>
  <si>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</si>
  <si>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</si>
  <si>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</si>
  <si>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</si>
  <si>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</si>
  <si>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</si>
  <si>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</si>
  <si>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</si>
  <si>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</si>
  <si>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</si>
  <si>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</si>
  <si>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</si>
  <si>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</si>
  <si>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</si>
  <si>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</si>
  <si>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</si>
  <si>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</si>
  <si>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</si>
  <si>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</si>
  <si>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</si>
  <si>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</si>
  <si>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</si>
  <si>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</si>
  <si>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</si>
  <si>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</si>
  <si>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</si>
  <si>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</si>
  <si>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</si>
  <si>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</si>
  <si>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</si>
  <si>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</si>
  <si>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</si>
  <si>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</si>
  <si>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</si>
  <si>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</si>
  <si>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</si>
  <si>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</si>
  <si>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</si>
  <si>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</si>
  <si>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</si>
  <si>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</si>
  <si>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</si>
  <si>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</si>
  <si>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</si>
  <si>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</si>
  <si>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</si>
  <si>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</si>
  <si>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</si>
  <si>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</si>
  <si>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</si>
  <si>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</si>
  <si>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</si>
  <si>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</si>
  <si>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</si>
  <si>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</si>
  <si>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</si>
  <si>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</si>
  <si>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</si>
  <si>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</si>
  <si>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</si>
  <si>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</si>
  <si>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</si>
  <si>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</si>
  <si>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</si>
  <si>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</si>
  <si>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</si>
  <si>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</si>
  <si>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</si>
  <si>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</si>
  <si>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</si>
  <si>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</si>
  <si>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</si>
  <si>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</si>
  <si>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</si>
  <si>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</si>
  <si>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</si>
  <si>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</si>
  <si>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</si>
  <si>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</si>
  <si>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</si>
  <si>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</si>
  <si>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</si>
  <si>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</si>
  <si>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</si>
  <si>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</si>
  <si>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</si>
  <si>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</si>
  <si>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</si>
  <si>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</si>
  <si>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</si>
  <si>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</si>
  <si>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</si>
  <si>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</si>
  <si>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</si>
  <si>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</si>
  <si>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</si>
  <si>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</si>
  <si>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</si>
  <si>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</si>
  <si>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</si>
  <si>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</si>
  <si>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</si>
  <si>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</si>
  <si>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</si>
  <si>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</si>
  <si>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</si>
  <si>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</si>
  <si>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</si>
  <si>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</si>
  <si>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</si>
  <si>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</si>
  <si>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</si>
  <si>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</si>
  <si>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</si>
  <si>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</si>
  <si>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</si>
  <si>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</si>
  <si>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</si>
  <si>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</si>
  <si>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</si>
  <si>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</si>
  <si>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</si>
  <si>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</si>
  <si>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</si>
  <si>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</si>
  <si>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</si>
  <si>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</si>
  <si>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</si>
  <si>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</si>
  <si>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</si>
  <si>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</si>
  <si>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</si>
  <si>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</si>
  <si>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</si>
  <si>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</si>
  <si>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</si>
  <si>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</si>
  <si>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</si>
  <si>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</si>
  <si>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</si>
  <si>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</si>
  <si>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</si>
  <si>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</si>
  <si>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</si>
  <si>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</si>
  <si>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</si>
  <si>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</si>
  <si>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</si>
  <si>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</si>
  <si>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</si>
  <si>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</si>
  <si>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</si>
  <si>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</si>
  <si>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</si>
  <si>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</si>
  <si>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</si>
  <si>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</si>
  <si>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</si>
  <si>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</si>
  <si>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</si>
  <si>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</si>
  <si>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</si>
  <si>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</si>
  <si>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</si>
  <si>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</si>
  <si>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</si>
  <si>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</si>
  <si>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</si>
  <si>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</si>
  <si>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</si>
  <si>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</si>
  <si>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</si>
  <si>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</si>
  <si>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</si>
  <si>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</si>
  <si>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</si>
  <si>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</si>
  <si>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</si>
  <si>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</si>
  <si>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</si>
  <si>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</si>
  <si>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</si>
  <si>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</si>
  <si>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</si>
  <si>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</si>
  <si>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</si>
  <si>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</si>
  <si>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</si>
  <si>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</si>
  <si>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</si>
  <si>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</si>
  <si>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</si>
  <si>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</si>
  <si>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</si>
  <si>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</si>
  <si>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</si>
  <si>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</si>
  <si>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</si>
  <si>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</si>
  <si>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</si>
  <si>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</si>
  <si>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</si>
  <si>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</si>
  <si>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</si>
  <si>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</si>
  <si>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</si>
  <si>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</si>
  <si>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</si>
  <si>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</si>
  <si>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</si>
  <si>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</si>
  <si>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</si>
  <si>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</si>
  <si>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</si>
  <si>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</si>
  <si>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</si>
  <si>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</si>
  <si>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</si>
  <si>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</si>
  <si>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</si>
  <si>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</si>
  <si>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</si>
  <si>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</si>
  <si>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</si>
  <si>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</si>
  <si>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</si>
  <si>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</si>
  <si>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</si>
  <si>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</si>
  <si>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</si>
  <si>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</si>
  <si>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</si>
  <si>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</si>
  <si>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</si>
  <si>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</si>
  <si>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</si>
  <si>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</si>
  <si>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</si>
  <si>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</si>
  <si>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</si>
  <si>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</si>
  <si>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</si>
  <si>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</si>
  <si>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</si>
  <si>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</si>
  <si>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</si>
  <si>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</si>
  <si>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</si>
  <si>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</si>
  <si>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</si>
  <si>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</si>
  <si>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</si>
  <si>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</si>
  <si>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</si>
  <si>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</si>
  <si>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</si>
  <si>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</si>
  <si>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</si>
  <si>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</si>
  <si>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</si>
  <si>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</si>
  <si>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</si>
  <si>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</si>
  <si>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</si>
  <si>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</si>
  <si>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</si>
  <si>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</si>
  <si>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</si>
  <si>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</si>
  <si>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</si>
  <si>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</si>
  <si>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</si>
  <si>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</si>
  <si>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</si>
  <si>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</si>
  <si>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</si>
  <si>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</si>
  <si>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</si>
  <si>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</si>
  <si>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</si>
  <si>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</si>
  <si>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</si>
  <si>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</si>
  <si>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</si>
  <si>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</si>
  <si>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</si>
  <si>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</si>
  <si>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</si>
  <si>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</si>
  <si>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</si>
  <si>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</si>
  <si>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</si>
  <si>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</si>
  <si>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</si>
  <si>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</si>
  <si>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</si>
  <si>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</si>
  <si>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</si>
  <si>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</si>
  <si>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</si>
  <si>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</si>
  <si>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</si>
  <si>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</si>
  <si>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</si>
  <si>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</si>
  <si>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</si>
  <si>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</si>
  <si>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</si>
  <si>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</si>
  <si>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</si>
  <si>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</si>
  <si>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</si>
  <si>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</si>
  <si>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</si>
  <si>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</si>
  <si>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</si>
  <si>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</si>
  <si>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</si>
  <si>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</si>
  <si>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</si>
  <si>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</si>
  <si>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</si>
  <si>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</si>
  <si>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</si>
  <si>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</si>
  <si>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</si>
  <si>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</si>
  <si>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</si>
  <si>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</si>
  <si>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</si>
  <si>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</si>
  <si>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</si>
  <si>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</si>
  <si>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</si>
  <si>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</si>
  <si>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</si>
  <si>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</si>
  <si>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</si>
  <si>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</si>
  <si>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</si>
  <si>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</si>
  <si>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</si>
  <si>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</si>
  <si>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</si>
  <si>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</si>
  <si>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</si>
  <si>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</si>
  <si>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</si>
  <si>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</si>
  <si>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</si>
  <si>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</si>
  <si>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</si>
  <si>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</si>
  <si>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</si>
  <si>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</si>
  <si>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</si>
  <si>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</si>
  <si>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</si>
  <si>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</si>
  <si>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</si>
  <si>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</si>
  <si>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</si>
  <si>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</si>
  <si>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</si>
  <si>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</si>
  <si>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</si>
  <si>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</si>
  <si>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</si>
  <si>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</si>
  <si>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</si>
  <si>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</si>
  <si>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</si>
  <si>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</si>
  <si>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</si>
  <si>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</si>
  <si>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</si>
  <si>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</si>
  <si>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</si>
  <si>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</si>
  <si>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</si>
  <si>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</si>
  <si>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</si>
  <si>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</si>
  <si>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</si>
  <si>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</si>
  <si>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</si>
  <si>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</si>
  <si>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</si>
  <si>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</si>
  <si>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</si>
  <si>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</si>
  <si>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</si>
  <si>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</si>
  <si>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</si>
  <si>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</si>
  <si>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</si>
  <si>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</si>
  <si>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</si>
  <si>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</si>
  <si>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</si>
  <si>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</si>
  <si>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</si>
  <si>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</si>
  <si>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</si>
  <si>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</si>
  <si>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</si>
  <si>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</si>
  <si>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</si>
  <si>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</si>
  <si>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</si>
  <si>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</si>
  <si>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</si>
  <si>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</si>
  <si>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</si>
  <si>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</si>
  <si>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</si>
  <si>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</si>
  <si>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</si>
  <si>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</si>
  <si>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</si>
  <si>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</si>
  <si>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</si>
  <si>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</si>
  <si>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</si>
  <si>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</si>
  <si>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</si>
  <si>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</si>
  <si>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</si>
  <si>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</si>
  <si>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</si>
  <si>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</si>
  <si>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</si>
  <si>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</si>
  <si>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</si>
  <si>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</si>
  <si>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</si>
  <si>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</si>
  <si>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</si>
  <si>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</si>
  <si>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</si>
  <si>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</si>
  <si>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</si>
  <si>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</si>
  <si>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</si>
  <si>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</si>
  <si>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</si>
  <si>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</si>
  <si>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</si>
  <si>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</si>
  <si>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</si>
  <si>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</si>
  <si>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</si>
  <si>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</si>
  <si>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</si>
  <si>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</si>
  <si>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</si>
  <si>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</si>
  <si>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</si>
  <si>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</si>
  <si>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</si>
  <si>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</si>
  <si>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</si>
  <si>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</si>
  <si>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</si>
  <si>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</si>
  <si>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</si>
  <si>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</si>
  <si>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</si>
  <si>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</si>
  <si>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</si>
  <si>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</si>
  <si>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</si>
  <si>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</si>
  <si>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</si>
  <si>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</si>
  <si>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</si>
  <si>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</si>
  <si>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</si>
  <si>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</si>
  <si>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</si>
  <si>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</si>
  <si>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</si>
  <si>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</si>
  <si>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</si>
  <si>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</si>
  <si>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</si>
  <si>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</si>
  <si>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</si>
  <si>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</si>
  <si>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</si>
  <si>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</si>
  <si>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</si>
  <si>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</si>
  <si>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</si>
  <si>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</si>
  <si>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</si>
  <si>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</si>
  <si>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</si>
  <si>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</si>
  <si>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</si>
  <si>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</si>
  <si>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</si>
  <si>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</si>
  <si>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</si>
  <si>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</si>
  <si>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</si>
  <si>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</si>
  <si>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</si>
  <si>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</si>
  <si>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</si>
  <si>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</si>
  <si>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</si>
  <si>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</si>
  <si>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</si>
  <si>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</si>
  <si>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</si>
  <si>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</si>
  <si>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</si>
  <si>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</si>
  <si>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</si>
  <si>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</si>
  <si>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</si>
  <si>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</si>
  <si>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</si>
  <si>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</si>
  <si>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</si>
  <si>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</si>
  <si>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</si>
  <si>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</si>
  <si>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</si>
  <si>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</si>
  <si>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</si>
  <si>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</si>
  <si>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</si>
  <si>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</si>
  <si>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</si>
  <si>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</si>
  <si>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</si>
  <si>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</si>
  <si>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</si>
  <si>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</si>
  <si>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</si>
  <si>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</si>
  <si>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</si>
  <si>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</si>
  <si>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</si>
  <si>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</si>
  <si>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</si>
  <si>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</si>
  <si>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</si>
  <si>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</si>
  <si>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</si>
  <si>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</si>
  <si>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</si>
  <si>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</si>
  <si>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</si>
  <si>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</si>
  <si>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</si>
  <si>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</si>
  <si>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</si>
  <si>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</si>
  <si>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</si>
  <si>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</si>
  <si>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</si>
  <si>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</si>
  <si>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</si>
  <si>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</si>
  <si>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</si>
  <si>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</si>
  <si>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</si>
  <si>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</si>
  <si>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</si>
  <si>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</si>
  <si>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</si>
  <si>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</si>
  <si>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</si>
  <si>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</si>
  <si>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</si>
  <si>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</si>
  <si>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</si>
  <si>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</si>
  <si>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</si>
  <si>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</si>
  <si>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</si>
  <si>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</si>
  <si>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</si>
  <si>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</si>
  <si>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</si>
  <si>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</si>
  <si>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</si>
  <si>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</si>
  <si>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</si>
  <si>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</si>
  <si>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</si>
  <si>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</si>
  <si>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</si>
  <si>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</si>
  <si>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</si>
  <si>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</si>
  <si>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</si>
  <si>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</si>
  <si>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</si>
  <si>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</si>
  <si>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</si>
  <si>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</si>
  <si>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</si>
  <si>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</si>
  <si>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</si>
  <si>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</si>
  <si>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</si>
  <si>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</si>
  <si>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</si>
  <si>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</si>
  <si>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</si>
  <si>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</si>
  <si>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</si>
  <si>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</si>
  <si>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</si>
  <si>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</si>
  <si>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</si>
  <si>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</si>
  <si>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</si>
  <si>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</si>
  <si>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</si>
  <si>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</si>
  <si>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</si>
  <si>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</si>
  <si>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</si>
  <si>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</si>
  <si>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</si>
  <si>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</si>
  <si>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</si>
  <si>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</si>
  <si>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</si>
  <si>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</si>
  <si>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</si>
  <si>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</si>
  <si>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</si>
  <si>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</si>
  <si>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</si>
  <si>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</si>
  <si>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</si>
  <si>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</si>
  <si>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</si>
  <si>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</si>
  <si>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</si>
  <si>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</si>
  <si>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</si>
  <si>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</si>
  <si>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</si>
  <si>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</si>
  <si>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</si>
  <si>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</si>
  <si>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</si>
  <si>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</si>
  <si>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</si>
  <si>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</si>
  <si>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</si>
  <si>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</si>
  <si>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</si>
  <si>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</si>
  <si>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</si>
  <si>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</si>
  <si>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</si>
  <si>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</si>
  <si>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</si>
  <si>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</si>
  <si>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</si>
  <si>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</si>
  <si>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</si>
  <si>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</si>
  <si>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</si>
  <si>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</si>
  <si>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</si>
  <si>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</si>
  <si>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</si>
  <si>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</si>
  <si>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</si>
  <si>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</si>
  <si>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</si>
  <si>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</si>
  <si>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</si>
  <si>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</si>
  <si>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</si>
  <si>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</si>
  <si>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</si>
  <si>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</si>
  <si>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</si>
  <si>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</si>
  <si>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</si>
  <si>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</si>
  <si>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</si>
  <si>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</si>
  <si>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</si>
  <si>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</si>
  <si>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</si>
  <si>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</si>
  <si>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</si>
  <si>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</si>
  <si>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</si>
  <si>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</si>
  <si>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</si>
  <si>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</si>
  <si>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</si>
  <si>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</si>
  <si>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</si>
  <si>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</si>
  <si>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</si>
  <si>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</si>
  <si>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</si>
  <si>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</si>
  <si>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</si>
  <si>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</si>
  <si>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</si>
  <si>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</si>
  <si>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</si>
  <si>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</si>
  <si>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</si>
  <si>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</si>
  <si>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</si>
  <si>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</si>
  <si>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</si>
  <si>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</si>
  <si>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</si>
  <si>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</si>
  <si>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</si>
  <si>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</si>
  <si>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</si>
  <si>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</si>
  <si>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</si>
  <si>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</si>
  <si>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</si>
  <si>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</si>
  <si>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</si>
  <si>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</si>
  <si>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</si>
  <si>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</si>
  <si>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</si>
  <si>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</si>
  <si>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</si>
  <si>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</si>
  <si>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</si>
  <si>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</si>
  <si>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</si>
  <si>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</si>
  <si>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</si>
  <si>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</si>
  <si>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</si>
  <si>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</si>
  <si>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</si>
  <si>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</si>
  <si>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</si>
  <si>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</si>
  <si>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</si>
  <si>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</si>
  <si>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</si>
  <si>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</si>
  <si>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</si>
  <si>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</si>
  <si>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</si>
  <si>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</si>
  <si>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</si>
  <si>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</si>
  <si>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</si>
  <si>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</si>
  <si>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</si>
  <si>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</si>
  <si>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</si>
  <si>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</si>
  <si>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</si>
  <si>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</si>
  <si>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</si>
  <si>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</si>
  <si>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</si>
  <si>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</si>
  <si>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</si>
  <si>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</si>
  <si>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</si>
  <si>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</si>
  <si>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</si>
  <si>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</si>
  <si>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</si>
  <si>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</si>
  <si>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</si>
  <si>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</si>
  <si>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</si>
  <si>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</si>
  <si>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</si>
  <si>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</si>
  <si>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</si>
  <si>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</si>
  <si>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</si>
  <si>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</si>
  <si>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</si>
  <si>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</si>
  <si>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</si>
  <si>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</si>
  <si>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</si>
  <si>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</si>
  <si>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</si>
  <si>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</si>
  <si>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</si>
  <si>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</si>
  <si>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</si>
  <si>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</si>
  <si>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</si>
  <si>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</si>
  <si>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</si>
  <si>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</si>
  <si>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</si>
  <si>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</si>
  <si>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</si>
  <si>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</si>
  <si>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</si>
  <si>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</si>
  <si>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</si>
  <si>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</si>
  <si>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</si>
  <si>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</si>
  <si>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</si>
  <si>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</si>
  <si>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</si>
  <si>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</si>
  <si>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</si>
  <si>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</si>
  <si>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</si>
  <si>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</si>
  <si>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</si>
  <si>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</si>
  <si>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</si>
  <si>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</si>
  <si>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</si>
  <si>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</si>
  <si>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</si>
  <si>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</si>
  <si>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</si>
  <si>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</si>
  <si>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</si>
  <si>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</si>
  <si>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</si>
  <si>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</si>
  <si>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</si>
  <si>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</si>
  <si>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</si>
  <si>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</si>
  <si>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</si>
  <si>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</si>
  <si>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</si>
  <si>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</si>
  <si>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</si>
  <si>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</si>
  <si>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</si>
  <si>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</si>
  <si>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</si>
  <si>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</si>
  <si>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</si>
  <si>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</si>
  <si>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</si>
  <si>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</si>
  <si>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</si>
  <si>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</si>
  <si>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</si>
  <si>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</si>
  <si>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</si>
  <si>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</si>
  <si>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</si>
  <si>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</si>
  <si>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</si>
  <si>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</si>
  <si>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</si>
  <si>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</si>
  <si>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</si>
  <si>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</si>
  <si>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</si>
  <si>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</si>
  <si>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</si>
  <si>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</si>
  <si>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</si>
  <si>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</si>
  <si>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</si>
  <si>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</si>
  <si>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</si>
  <si>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</si>
  <si>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</si>
  <si>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</si>
  <si>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</si>
  <si>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</si>
  <si>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</si>
  <si>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</si>
  <si>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</si>
  <si>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</si>
  <si>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</si>
  <si>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</si>
  <si>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</si>
  <si>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</si>
  <si>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</si>
  <si>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</si>
  <si>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</si>
  <si>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</si>
  <si>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</si>
  <si>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</si>
  <si>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</si>
  <si>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</si>
  <si>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</si>
  <si>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</si>
  <si>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</si>
  <si>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</si>
  <si>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</si>
  <si>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</si>
  <si>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</si>
  <si>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</si>
  <si>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</si>
  <si>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</si>
  <si>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</si>
  <si>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</si>
  <si>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</si>
  <si>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</si>
  <si>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</si>
  <si>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</si>
  <si>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</si>
  <si>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</si>
  <si>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</si>
  <si>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</si>
  <si>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</si>
  <si>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</si>
  <si>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</si>
  <si>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</si>
  <si>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</si>
  <si>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</si>
  <si>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</si>
  <si>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</si>
  <si>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</si>
  <si>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</si>
  <si>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</si>
  <si>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</si>
  <si>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</si>
  <si>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</si>
  <si>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</si>
  <si>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</si>
  <si>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</si>
  <si>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</si>
  <si>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</si>
  <si>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</si>
  <si>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</si>
  <si>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</si>
  <si>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</si>
  <si>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</si>
  <si>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</si>
  <si>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</si>
  <si>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</si>
  <si>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</si>
  <si>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</si>
  <si>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</si>
  <si>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</si>
  <si>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</si>
  <si>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</si>
  <si>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</si>
  <si>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</si>
  <si>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</si>
  <si>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</si>
  <si>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</si>
  <si>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</si>
  <si>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</si>
  <si>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</si>
  <si>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</si>
  <si>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</si>
  <si>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</si>
  <si>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</si>
  <si>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</si>
  <si>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</si>
  <si>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</si>
  <si>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</si>
  <si>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</si>
  <si>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</si>
  <si>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</si>
  <si>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</si>
  <si>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</si>
  <si>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</si>
  <si>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</si>
  <si>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</si>
  <si>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</si>
  <si>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</si>
  <si>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</si>
  <si>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</si>
  <si>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</si>
  <si>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</si>
  <si>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</si>
  <si>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</si>
  <si>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</si>
  <si>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</si>
  <si>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</si>
  <si>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</si>
  <si>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</si>
  <si>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</si>
  <si>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</si>
  <si>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</si>
  <si>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</si>
  <si>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</si>
  <si>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</si>
  <si>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</si>
  <si>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</si>
  <si>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</si>
  <si>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</si>
  <si>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</si>
  <si>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</si>
  <si>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</si>
  <si>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</si>
  <si>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</si>
  <si>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</si>
  <si>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</si>
  <si>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</si>
  <si>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</si>
  <si>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</si>
  <si>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</si>
  <si>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</si>
  <si>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</si>
  <si>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</si>
  <si>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</si>
  <si>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</si>
  <si>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</si>
  <si>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</si>
  <si>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</si>
  <si>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</si>
  <si>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</si>
  <si>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</si>
  <si>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</si>
  <si>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</si>
  <si>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</si>
  <si>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</si>
  <si>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</si>
  <si>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</si>
  <si>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</si>
  <si>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</si>
  <si>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</si>
  <si>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</si>
  <si>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</si>
  <si>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</si>
  <si>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</si>
  <si>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</si>
  <si>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</si>
  <si>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</si>
  <si>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</si>
  <si>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</si>
  <si>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</si>
  <si>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</si>
  <si>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</si>
  <si>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</si>
  <si>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</si>
  <si>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</si>
  <si>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</si>
  <si>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</si>
  <si>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</si>
  <si>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</si>
  <si>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</si>
  <si>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</si>
  <si>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</si>
  <si>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</si>
  <si>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</si>
  <si>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</si>
  <si>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</si>
  <si>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</si>
  <si>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</si>
  <si>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</si>
  <si>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</si>
  <si>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</si>
  <si>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</si>
  <si>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</si>
  <si>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</si>
  <si>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</si>
  <si>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</si>
  <si>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</si>
  <si>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</si>
  <si>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</si>
  <si>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</si>
  <si>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</si>
  <si>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</si>
  <si>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</si>
  <si>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</si>
  <si>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</si>
  <si>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</si>
  <si>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</si>
  <si>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</si>
  <si>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</si>
  <si>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</si>
  <si>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</si>
  <si>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</si>
  <si>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</si>
  <si>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</si>
  <si>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</si>
  <si>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</si>
  <si>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</si>
  <si>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</si>
  <si>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</si>
  <si>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</si>
  <si>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</si>
  <si>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</si>
  <si>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</si>
  <si>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</si>
  <si>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</si>
  <si>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</si>
  <si>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</si>
  <si>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</si>
  <si>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</si>
  <si>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</si>
  <si>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</si>
  <si>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</si>
  <si>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</si>
  <si>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</si>
  <si>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</si>
  <si>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</si>
  <si>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</si>
  <si>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</si>
  <si>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</si>
  <si>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</si>
  <si>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</si>
  <si>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</si>
  <si>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</si>
  <si>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</si>
  <si>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</si>
  <si>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</si>
  <si>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</si>
  <si>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</si>
  <si>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</si>
  <si>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</si>
  <si>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</si>
  <si>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</si>
  <si>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</si>
  <si>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</si>
  <si>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</si>
  <si>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</si>
  <si>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</si>
  <si>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</si>
  <si>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</si>
  <si>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</si>
  <si>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</si>
  <si>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</si>
  <si>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</si>
  <si>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</si>
  <si>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</si>
  <si>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</si>
  <si>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</si>
  <si>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</si>
  <si>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</si>
  <si>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</si>
  <si>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</si>
  <si>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</si>
  <si>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</si>
  <si>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</si>
  <si>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</si>
  <si>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</si>
  <si>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</si>
  <si>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</si>
  <si>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</si>
  <si>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</si>
  <si>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</si>
  <si>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</si>
  <si>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</si>
  <si>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</si>
  <si>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</si>
  <si>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</si>
  <si>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</si>
  <si>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</si>
  <si>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</si>
  <si>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</si>
  <si>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</si>
  <si>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</si>
  <si>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</si>
  <si>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</si>
  <si>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</si>
  <si>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</si>
  <si>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</si>
  <si>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</si>
  <si>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</si>
  <si>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</si>
  <si>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</si>
  <si>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</si>
  <si>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</si>
  <si>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</si>
  <si>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</si>
  <si>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</si>
  <si>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</si>
  <si>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</si>
  <si>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</si>
  <si>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</si>
  <si>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</si>
  <si>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</si>
  <si>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</si>
  <si>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</si>
  <si>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</si>
  <si>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</si>
  <si>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</si>
  <si>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</si>
  <si>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</si>
  <si>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</si>
  <si>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</si>
  <si>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</si>
  <si>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</si>
  <si>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</si>
  <si>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</si>
  <si>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</si>
  <si>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</si>
  <si>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</si>
  <si>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</si>
  <si>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</si>
  <si>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</si>
  <si>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</si>
  <si>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</si>
  <si>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</si>
  <si>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</si>
  <si>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</si>
  <si>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</si>
  <si>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</si>
  <si>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</si>
  <si>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</si>
  <si>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</si>
  <si>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</si>
  <si>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</si>
  <si>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</si>
  <si>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</si>
  <si>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</si>
  <si>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</si>
  <si>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</si>
  <si>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</si>
  <si>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</si>
  <si>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</si>
  <si>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</si>
  <si>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</si>
  <si>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</si>
  <si>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</si>
  <si>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</si>
  <si>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</si>
  <si>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</si>
  <si>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</si>
  <si>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</si>
  <si>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</si>
  <si>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</si>
  <si>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</si>
  <si>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</si>
  <si>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</si>
  <si>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</si>
  <si>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</si>
  <si>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</si>
  <si>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</si>
  <si>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</si>
  <si>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</si>
  <si>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</si>
  <si>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</si>
  <si>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</si>
  <si>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</si>
  <si>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</si>
  <si>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</si>
  <si>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</si>
  <si>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</si>
  <si>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</si>
  <si>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</si>
  <si>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</si>
  <si>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</si>
  <si>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</si>
  <si>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</si>
  <si>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</si>
  <si>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</si>
  <si>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</si>
  <si>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</si>
  <si>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</si>
  <si>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</si>
  <si>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</si>
  <si>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</si>
  <si>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</si>
  <si>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</si>
  <si>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</si>
  <si>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</si>
  <si>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</si>
  <si>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</si>
  <si>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</si>
  <si>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</si>
  <si>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</si>
  <si>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</si>
  <si>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</si>
  <si>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</si>
  <si>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</si>
  <si>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</si>
  <si>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</si>
  <si>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</si>
  <si>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</si>
  <si>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</si>
  <si>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</si>
  <si>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</si>
  <si>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</si>
  <si>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</si>
  <si>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</si>
  <si>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</si>
  <si>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</si>
  <si>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</si>
  <si>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</si>
  <si>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</si>
  <si>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</si>
  <si>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</si>
  <si>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</si>
  <si>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</si>
  <si>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</si>
  <si>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</si>
  <si>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</si>
  <si>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</si>
  <si>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</si>
  <si>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</si>
  <si>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</si>
  <si>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</si>
  <si>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</si>
  <si>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</si>
  <si>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</si>
  <si>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</si>
  <si>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</si>
  <si>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</si>
  <si>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</si>
  <si>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</si>
  <si>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</si>
  <si>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</si>
  <si>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</si>
  <si>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</si>
  <si>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</si>
  <si>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</si>
  <si>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</si>
  <si>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</si>
  <si>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</si>
  <si>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</si>
  <si>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</si>
  <si>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</si>
  <si>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</si>
  <si>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</si>
  <si>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</si>
  <si>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</si>
  <si>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</si>
  <si>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</si>
  <si>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</si>
  <si>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</si>
  <si>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</si>
  <si>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</si>
  <si>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</si>
  <si>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</si>
  <si>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</si>
  <si>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</si>
  <si>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</si>
  <si>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</si>
  <si>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</si>
  <si>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</si>
  <si>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</si>
  <si>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</si>
  <si>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</si>
  <si>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</si>
  <si>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</si>
  <si>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</si>
  <si>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</si>
  <si>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</si>
  <si>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</si>
  <si>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</si>
  <si>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</si>
  <si>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</si>
  <si>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</si>
  <si>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</si>
  <si>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</si>
  <si>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</si>
  <si>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</si>
  <si>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</si>
  <si>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</si>
  <si>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</si>
  <si>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</si>
  <si>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</si>
  <si>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</si>
  <si>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</si>
  <si>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</si>
  <si>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</si>
  <si>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</si>
  <si>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</si>
  <si>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</si>
  <si>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</si>
  <si>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</si>
  <si>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</si>
  <si>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</si>
  <si>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</si>
  <si>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</si>
  <si>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</si>
  <si>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</si>
  <si>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</si>
  <si>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</si>
  <si>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</si>
  <si>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</si>
  <si>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</si>
  <si>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</si>
  <si>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</si>
  <si>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</si>
  <si>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</si>
  <si>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</si>
  <si>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</si>
  <si>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</si>
  <si>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</si>
  <si>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</si>
  <si>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</si>
  <si>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</si>
  <si>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</si>
  <si>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</si>
  <si>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</si>
  <si>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</si>
  <si>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</si>
  <si>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</si>
  <si>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</si>
  <si>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</si>
  <si>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</si>
  <si>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</si>
  <si>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</si>
  <si>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</si>
  <si>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</si>
  <si>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</si>
  <si>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</si>
  <si>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</si>
  <si>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</si>
  <si>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</si>
  <si>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</si>
  <si>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</si>
  <si>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</si>
  <si>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</si>
  <si>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</si>
  <si>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</si>
  <si>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</si>
  <si>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</si>
  <si>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</si>
  <si>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</si>
  <si>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</si>
  <si>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</si>
  <si>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</si>
  <si>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</si>
  <si>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</si>
  <si>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</si>
  <si>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</si>
  <si>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</si>
  <si>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</si>
  <si>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</si>
  <si>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</si>
  <si>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</si>
  <si>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</si>
  <si>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</si>
  <si>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</si>
  <si>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</si>
  <si>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</si>
  <si>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</si>
  <si>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</si>
  <si>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</si>
  <si>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</si>
  <si>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</si>
  <si>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</si>
  <si>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</si>
  <si>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</si>
  <si>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</si>
  <si>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</si>
  <si>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</si>
  <si>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</si>
  <si>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</si>
  <si>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</si>
  <si>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</si>
  <si>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</si>
  <si>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</si>
  <si>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</si>
  <si>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</si>
  <si>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</si>
  <si>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</si>
  <si>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</si>
  <si>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</si>
  <si>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</si>
  <si>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</si>
  <si>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</si>
  <si>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</si>
  <si>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</si>
  <si>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</si>
  <si>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</si>
  <si>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</si>
  <si>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</si>
  <si>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</si>
  <si>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</si>
  <si>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</si>
  <si>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</si>
  <si>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</si>
  <si>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</si>
  <si>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</si>
  <si>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</si>
  <si>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</si>
  <si>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</si>
  <si>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</si>
  <si>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</si>
  <si>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</si>
  <si>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</si>
  <si>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</si>
  <si>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</si>
  <si>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</si>
  <si>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</si>
  <si>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</si>
  <si>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</si>
  <si>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</si>
  <si>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</si>
  <si>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</si>
  <si>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</si>
  <si>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</si>
  <si>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</si>
  <si>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</si>
  <si>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</si>
  <si>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</si>
  <si>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</si>
  <si>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</si>
  <si>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</si>
  <si>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</si>
  <si>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</si>
  <si>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</si>
  <si>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</si>
  <si>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</si>
  <si>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</si>
  <si>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</si>
  <si>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</si>
  <si>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</si>
  <si>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</si>
  <si>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</si>
  <si>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</si>
  <si>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</si>
  <si>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</si>
  <si>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</si>
  <si>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</si>
  <si>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</si>
  <si>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</si>
  <si>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</si>
  <si>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</si>
  <si>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</si>
  <si>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</si>
  <si>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</si>
  <si>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</si>
  <si>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</si>
  <si>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</si>
  <si>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</si>
  <si>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</si>
  <si>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</si>
  <si>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</si>
  <si>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</si>
  <si>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</si>
  <si>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</si>
  <si>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</si>
  <si>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</si>
  <si>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</si>
  <si>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</si>
  <si>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</si>
  <si>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</si>
  <si>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</si>
  <si>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</si>
  <si>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</si>
  <si>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</si>
  <si>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</si>
  <si>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</si>
  <si>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</si>
  <si>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</si>
  <si>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</si>
  <si>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</si>
  <si>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</si>
  <si>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</si>
  <si>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</si>
  <si>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</si>
  <si>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</si>
  <si>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</si>
  <si>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</si>
  <si>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</si>
  <si>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</si>
  <si>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</si>
  <si>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</si>
  <si>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</si>
  <si>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</si>
  <si>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</si>
  <si>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</si>
  <si>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</si>
  <si>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</si>
  <si>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</si>
  <si>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</si>
  <si>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</si>
  <si>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</si>
  <si>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</si>
  <si>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</si>
  <si>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</si>
  <si>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</si>
  <si>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</si>
  <si>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</si>
  <si>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</si>
  <si>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</si>
  <si>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</si>
  <si>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</si>
  <si>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</si>
  <si>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</si>
  <si>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</si>
  <si>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</si>
  <si>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</si>
  <si>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</si>
  <si>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</si>
  <si>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</si>
  <si>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</si>
  <si>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</si>
  <si>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</si>
  <si>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</si>
  <si>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</si>
  <si>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</si>
  <si>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</si>
  <si>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</si>
  <si>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</si>
  <si>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</si>
  <si>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</si>
  <si>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</si>
  <si>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</si>
  <si>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</si>
  <si>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</si>
  <si>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</si>
  <si>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</si>
  <si>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</si>
  <si>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</si>
  <si>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</si>
  <si>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</si>
  <si>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</si>
  <si>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</si>
  <si>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</si>
  <si>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</si>
  <si>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</si>
  <si>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</si>
  <si>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</si>
  <si>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</si>
  <si>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</si>
  <si>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</si>
  <si>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</si>
  <si>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</si>
  <si>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</si>
  <si>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</si>
  <si>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</si>
  <si>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</si>
  <si>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</si>
  <si>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</si>
  <si>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</si>
  <si>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</si>
  <si>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</si>
  <si>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</si>
  <si>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</si>
  <si>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</si>
  <si>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</si>
  <si>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</si>
  <si>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</si>
  <si>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</si>
  <si>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</si>
  <si>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</si>
  <si>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</si>
  <si>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</si>
  <si>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</si>
  <si>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</si>
  <si>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</si>
  <si>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</si>
  <si>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</si>
  <si>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</si>
  <si>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</si>
  <si>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</si>
  <si>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</si>
  <si>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</si>
  <si>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</si>
  <si>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</si>
  <si>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</si>
  <si>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</si>
  <si>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</si>
  <si>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</si>
  <si>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</si>
  <si>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</si>
  <si>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</si>
  <si>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</si>
  <si>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</si>
  <si>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</si>
  <si>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</si>
  <si>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</si>
  <si>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</si>
  <si>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</si>
  <si>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</si>
  <si>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</si>
  <si>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</si>
  <si>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</si>
  <si>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</si>
  <si>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</si>
  <si>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</si>
  <si>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</si>
  <si>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</si>
  <si>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</si>
  <si>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</si>
  <si>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</si>
  <si>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</si>
  <si>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</si>
  <si>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</si>
  <si>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</si>
  <si>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</si>
  <si>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</si>
  <si>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</si>
  <si>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</si>
  <si>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</si>
  <si>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</si>
  <si>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</si>
  <si>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</si>
  <si>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</si>
  <si>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</si>
  <si>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</si>
  <si>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</si>
  <si>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</si>
  <si>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</si>
  <si>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</si>
  <si>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</si>
  <si>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</si>
  <si>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</si>
  <si>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</si>
  <si>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</si>
  <si>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</si>
  <si>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</si>
  <si>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</si>
  <si>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</si>
  <si>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</si>
  <si>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</si>
  <si>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</si>
  <si>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</si>
  <si>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</si>
  <si>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</si>
  <si>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</si>
  <si>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</si>
  <si>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</si>
  <si>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</si>
  <si>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</si>
  <si>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</si>
  <si>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</si>
  <si>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</si>
  <si>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</si>
  <si>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</si>
  <si>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</si>
  <si>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</si>
  <si>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</si>
  <si>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</si>
  <si>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</si>
  <si>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</si>
  <si>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</si>
  <si>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</si>
  <si>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</si>
  <si>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</si>
  <si>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</si>
  <si>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</si>
  <si>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</si>
  <si>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</si>
  <si>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</si>
  <si>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</si>
  <si>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</si>
  <si>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</si>
  <si>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</si>
  <si>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</si>
  <si>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</si>
  <si>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</si>
  <si>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</si>
  <si>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</si>
  <si>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</si>
  <si>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</si>
  <si>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</si>
  <si>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</si>
  <si>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</si>
  <si>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</si>
  <si>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</si>
  <si>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</si>
  <si>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</si>
  <si>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</si>
  <si>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</si>
  <si>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</si>
  <si>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</si>
  <si>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</si>
  <si>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</si>
  <si>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</si>
  <si>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</si>
  <si>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</si>
  <si>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</si>
  <si>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</si>
  <si>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</si>
  <si>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</si>
  <si>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</si>
  <si>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</si>
  <si>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</si>
  <si>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</si>
  <si>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</si>
  <si>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</si>
  <si>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</si>
  <si>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</si>
  <si>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</si>
  <si>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</si>
  <si>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</si>
  <si>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</si>
  <si>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</si>
  <si>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</si>
  <si>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</si>
  <si>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</si>
  <si>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</si>
  <si>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</si>
  <si>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</si>
  <si>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</si>
  <si>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</si>
  <si>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</si>
  <si>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</si>
  <si>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</si>
  <si>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</si>
  <si>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</si>
  <si>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</si>
  <si>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</si>
  <si>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</si>
  <si>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</si>
  <si>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</si>
  <si>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</si>
  <si>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</si>
  <si>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</si>
  <si>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</si>
  <si>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</si>
  <si>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</si>
  <si>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</si>
  <si>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</si>
  <si>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</si>
  <si>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</si>
  <si>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</si>
  <si>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</si>
  <si>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</si>
  <si>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</si>
  <si>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</si>
  <si>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</si>
  <si>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</si>
  <si>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</si>
  <si>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</si>
  <si>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</si>
  <si>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</si>
  <si>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</si>
  <si>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</si>
  <si>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</si>
  <si>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</si>
  <si>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</si>
  <si>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</si>
  <si>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</si>
  <si>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</si>
  <si>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</si>
  <si>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</si>
  <si>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</si>
  <si>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</si>
  <si>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</si>
  <si>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</si>
  <si>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</si>
  <si>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</si>
  <si>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</si>
  <si>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</si>
  <si>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</si>
  <si>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</si>
  <si>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</si>
  <si>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</si>
  <si>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</si>
  <si>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</si>
  <si>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</si>
  <si>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</si>
  <si>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</si>
  <si>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</si>
  <si>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</si>
  <si>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</si>
  <si>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</si>
  <si>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</si>
  <si>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</si>
  <si>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</si>
  <si>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</si>
  <si>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</si>
  <si>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</si>
  <si>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</si>
  <si>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</si>
  <si>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</si>
  <si>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</si>
  <si>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</si>
  <si>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</si>
  <si>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</si>
  <si>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</si>
  <si>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</si>
  <si>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</si>
  <si>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</si>
  <si>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</si>
  <si>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</si>
  <si>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</si>
  <si>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</si>
  <si>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</si>
  <si>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</si>
  <si>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</si>
  <si>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</si>
  <si>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</si>
  <si>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</si>
  <si>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</si>
  <si>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</si>
  <si>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</si>
  <si>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</si>
  <si>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</si>
  <si>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</si>
  <si>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</si>
  <si>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</si>
  <si>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</si>
  <si>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</si>
  <si>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</si>
  <si>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</si>
  <si>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</si>
  <si>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</si>
  <si>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</si>
  <si>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</si>
  <si>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</si>
  <si>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</si>
  <si>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</si>
  <si>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</si>
  <si>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</si>
  <si>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</si>
  <si>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</si>
  <si>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</si>
  <si>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</si>
  <si>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</si>
  <si>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</si>
  <si>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</si>
  <si>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</si>
  <si>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</si>
  <si>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</si>
  <si>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</si>
  <si>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</si>
  <si>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</si>
  <si>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</si>
  <si>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</si>
  <si>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</si>
  <si>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</si>
  <si>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</si>
  <si>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</si>
  <si>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</si>
  <si>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</si>
  <si>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</si>
  <si>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</si>
  <si>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</si>
  <si>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</si>
  <si>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</si>
  <si>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</si>
  <si>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</si>
  <si>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</si>
  <si>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</si>
  <si>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</si>
  <si>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</si>
  <si>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</si>
  <si>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</si>
  <si>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</si>
  <si>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</si>
  <si>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</si>
  <si>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</si>
  <si>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</si>
  <si>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</si>
  <si>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</si>
  <si>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</si>
  <si>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</si>
  <si>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</si>
  <si>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</si>
  <si>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</si>
  <si>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</si>
  <si>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</si>
  <si>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</si>
  <si>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</si>
  <si>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</si>
  <si>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</si>
  <si>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</si>
  <si>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</si>
  <si>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</si>
  <si>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</si>
  <si>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</si>
  <si>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</si>
  <si>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</si>
  <si>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</si>
  <si>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</si>
  <si>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</si>
  <si>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</si>
  <si>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</si>
  <si>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</si>
  <si>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</si>
  <si>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</si>
  <si>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</si>
  <si>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</si>
  <si>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</si>
  <si>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</si>
  <si>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</si>
  <si>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</si>
  <si>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</si>
  <si>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</si>
  <si>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</si>
  <si>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</si>
  <si>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</si>
  <si>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</si>
  <si>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</si>
  <si>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</si>
  <si>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</si>
  <si>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</si>
  <si>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</si>
  <si>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</si>
  <si>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</si>
  <si>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</si>
  <si>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</si>
  <si>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</si>
  <si>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</si>
  <si>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</si>
  <si>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</si>
  <si>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</si>
  <si>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</si>
  <si>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</si>
  <si>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</si>
  <si>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</si>
  <si>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</si>
  <si>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</si>
  <si>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</si>
  <si>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</si>
  <si>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</si>
  <si>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</si>
  <si>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</si>
  <si>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</si>
  <si>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</si>
  <si>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</si>
  <si>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</si>
  <si>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</si>
  <si>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</si>
  <si>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</si>
  <si>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</si>
  <si>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</si>
  <si>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</si>
  <si>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</si>
  <si>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</si>
  <si>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</si>
  <si>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</si>
  <si>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</si>
  <si>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</si>
  <si>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</si>
  <si>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</si>
  <si>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</si>
  <si>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</si>
  <si>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</si>
  <si>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</si>
  <si>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</si>
  <si>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</si>
  <si>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</si>
  <si>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</si>
  <si>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</si>
  <si>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</si>
  <si>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</si>
  <si>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</si>
  <si>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</si>
  <si>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</si>
  <si>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</si>
  <si>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</si>
  <si>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</si>
  <si>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</si>
  <si>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</si>
  <si>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</si>
  <si>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</si>
  <si>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</si>
  <si>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</si>
  <si>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</si>
  <si>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</si>
  <si>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</si>
  <si>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</si>
  <si>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</si>
  <si>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</si>
  <si>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</si>
  <si>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</si>
  <si>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</si>
  <si>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</si>
  <si>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</si>
  <si>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</si>
  <si>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</si>
  <si>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</si>
  <si>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</si>
  <si>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</si>
  <si>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</si>
  <si>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</si>
  <si>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</si>
  <si>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</si>
  <si>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</si>
  <si>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</si>
  <si>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</si>
  <si>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</si>
  <si>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</si>
  <si>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</si>
  <si>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</si>
  <si>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</si>
  <si>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</si>
  <si>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</si>
  <si>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</si>
  <si>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</si>
  <si>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</si>
  <si>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</si>
  <si>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</si>
  <si>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</si>
  <si>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</si>
  <si>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</si>
  <si>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</si>
  <si>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</si>
  <si>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</si>
  <si>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</si>
  <si>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</si>
  <si>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</si>
  <si>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</si>
  <si>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</si>
  <si>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</si>
  <si>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</si>
  <si>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</si>
  <si>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</si>
  <si>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</si>
  <si>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</si>
  <si>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</si>
  <si>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</si>
  <si>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</si>
  <si>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</si>
  <si>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</si>
  <si>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</si>
  <si>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</si>
  <si>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</si>
  <si>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</si>
  <si>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</si>
  <si>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</si>
  <si>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</si>
  <si>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</si>
  <si>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</si>
  <si>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</si>
  <si>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</si>
  <si>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</si>
  <si>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</si>
  <si>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</si>
  <si>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</si>
  <si>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</si>
  <si>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</si>
  <si>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</si>
  <si>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</si>
  <si>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</si>
  <si>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</si>
  <si>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</si>
  <si>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</si>
  <si>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</si>
  <si>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</si>
  <si>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</si>
  <si>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</si>
  <si>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</si>
  <si>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</si>
  <si>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</si>
  <si>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</si>
  <si>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</si>
  <si>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</si>
  <si>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</si>
  <si>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</si>
  <si>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</si>
  <si>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</si>
  <si>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</si>
  <si>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</si>
  <si>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</si>
  <si>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</si>
  <si>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</si>
  <si>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</si>
  <si>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</si>
  <si>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</si>
  <si>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</si>
  <si>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</si>
  <si>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</si>
  <si>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</si>
  <si>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</si>
  <si>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</si>
  <si>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</si>
  <si>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</si>
  <si>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</si>
  <si>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</si>
  <si>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</si>
  <si>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</si>
  <si>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</si>
  <si>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</si>
  <si>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</si>
  <si>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</si>
  <si>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</si>
  <si>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</si>
  <si>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</si>
  <si>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</si>
  <si>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</si>
  <si>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</si>
  <si>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</si>
  <si>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</si>
  <si>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</si>
  <si>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</si>
  <si>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</si>
  <si>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</si>
  <si>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</si>
  <si>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</si>
  <si>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</si>
  <si>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</si>
  <si>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</si>
  <si>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</si>
  <si>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</si>
  <si>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</si>
  <si>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</si>
  <si>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</si>
  <si>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</si>
  <si>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</si>
  <si>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</si>
  <si>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</si>
  <si>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</si>
  <si>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</si>
  <si>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</si>
  <si>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</si>
  <si>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</si>
  <si>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</si>
  <si>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</si>
  <si>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</si>
  <si>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</si>
  <si>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</si>
  <si>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</si>
  <si>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</si>
  <si>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</si>
  <si>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</si>
  <si>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</si>
  <si>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</si>
  <si>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</si>
  <si>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</si>
  <si>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</si>
  <si>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</si>
  <si>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</si>
  <si>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</si>
  <si>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</si>
  <si>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</si>
  <si>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</si>
  <si>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</si>
  <si>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</si>
  <si>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</si>
  <si>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</si>
  <si>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</si>
  <si>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</si>
  <si>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</si>
  <si>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</si>
  <si>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</si>
  <si>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</si>
  <si>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</si>
  <si>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</si>
  <si>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</si>
  <si>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</si>
  <si>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</si>
  <si>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</si>
  <si>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</si>
  <si>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</si>
  <si>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</si>
  <si>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</si>
  <si>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</si>
  <si>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</si>
  <si>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</si>
  <si>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</si>
  <si>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</si>
  <si>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</si>
  <si>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</si>
  <si>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</si>
  <si>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</si>
  <si>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</si>
  <si>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</si>
  <si>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</si>
  <si>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</si>
  <si>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</si>
  <si>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</si>
  <si>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</si>
  <si>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</si>
  <si>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</si>
  <si>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</si>
  <si>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</si>
  <si>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</si>
  <si>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</si>
  <si>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</si>
  <si>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</si>
  <si>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</si>
  <si>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</si>
  <si>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</si>
  <si>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</si>
  <si>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</si>
  <si>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</si>
  <si>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</si>
  <si>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</si>
  <si>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</si>
  <si>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</si>
  <si>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</si>
  <si>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</si>
  <si>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</si>
  <si>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</si>
  <si>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</si>
  <si>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</si>
  <si>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</si>
  <si>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</si>
  <si>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</si>
  <si>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</si>
  <si>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</si>
  <si>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</si>
  <si>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</si>
  <si>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</si>
  <si>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</si>
  <si>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</si>
  <si>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</si>
  <si>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</si>
  <si>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</si>
  <si>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</si>
  <si>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</si>
  <si>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</si>
  <si>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</si>
  <si>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</si>
  <si>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</si>
  <si>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</si>
  <si>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</si>
  <si>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</si>
  <si>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</si>
  <si>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</si>
  <si>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</si>
  <si>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</si>
  <si>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</si>
  <si>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</si>
  <si>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</si>
  <si>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</si>
  <si>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</si>
  <si>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</si>
  <si>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</si>
  <si>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</si>
  <si>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</si>
  <si>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</si>
  <si>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</si>
  <si>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</si>
  <si>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</si>
  <si>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</si>
  <si>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</si>
  <si>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</si>
  <si>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</si>
  <si>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</si>
  <si>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</si>
  <si>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</si>
  <si>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</si>
  <si>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</si>
  <si>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</si>
  <si>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</si>
  <si>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</si>
  <si>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</si>
  <si>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</si>
  <si>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</si>
  <si>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</si>
  <si>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</si>
  <si>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</si>
  <si>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</si>
  <si>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</si>
  <si>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</si>
  <si>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</si>
  <si>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</si>
  <si>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</si>
  <si>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</si>
  <si>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</si>
  <si>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</si>
  <si>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</si>
  <si>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</si>
  <si>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</si>
  <si>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</si>
  <si>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</si>
  <si>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</si>
  <si>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</si>
  <si>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</si>
  <si>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</si>
  <si>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</si>
  <si>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</si>
  <si>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</si>
  <si>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</si>
  <si>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</si>
  <si>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</si>
  <si>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</si>
  <si>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</si>
  <si>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</si>
  <si>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</si>
  <si>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</si>
  <si>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</si>
  <si>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</si>
  <si>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</si>
  <si>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</si>
  <si>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</si>
  <si>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</si>
  <si>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</si>
  <si>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</si>
  <si>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</si>
  <si>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</si>
  <si>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</si>
  <si>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</si>
  <si>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</si>
  <si>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</si>
  <si>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</si>
  <si>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</si>
  <si>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</si>
  <si>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</si>
  <si>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</si>
  <si>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</si>
  <si>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</si>
  <si>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</si>
  <si>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</si>
  <si>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</si>
  <si>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</si>
  <si>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</si>
  <si>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</si>
  <si>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</si>
  <si>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</si>
  <si>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</si>
  <si>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</si>
  <si>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</si>
  <si>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</si>
  <si>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</si>
  <si>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</si>
  <si>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</si>
  <si>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</si>
  <si>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</si>
  <si>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</si>
  <si>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</si>
  <si>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</si>
  <si>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</si>
  <si>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</si>
  <si>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</si>
  <si>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</si>
  <si>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</si>
  <si>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</si>
  <si>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</si>
  <si>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</si>
  <si>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</si>
  <si>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</si>
  <si>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</si>
  <si>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</si>
  <si>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</si>
  <si>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</si>
  <si>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</si>
  <si>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</si>
  <si>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</si>
  <si>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</si>
  <si>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</si>
  <si>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</si>
  <si>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</si>
  <si>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</si>
  <si>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</si>
  <si>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</si>
  <si>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</si>
  <si>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</si>
  <si>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</si>
  <si>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</si>
  <si>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</si>
  <si>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</si>
  <si>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</si>
  <si>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</si>
  <si>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</si>
  <si>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</si>
  <si>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</si>
  <si>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</si>
  <si>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</si>
  <si>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</si>
  <si>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</si>
  <si>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</si>
  <si>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</si>
  <si>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</si>
  <si>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</si>
  <si>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</si>
  <si>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</si>
  <si>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</si>
  <si>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</si>
  <si>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</si>
  <si>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</si>
  <si>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</si>
  <si>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</si>
  <si>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</si>
  <si>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</si>
  <si>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</si>
  <si>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</si>
  <si>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</si>
  <si>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</si>
  <si>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</si>
  <si>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</si>
  <si>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</si>
  <si>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</si>
  <si>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</si>
  <si>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</si>
  <si>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</si>
  <si>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</si>
  <si>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</si>
  <si>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</si>
  <si>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</si>
  <si>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</si>
  <si>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</si>
  <si>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</si>
  <si>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</si>
  <si>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</si>
  <si>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</si>
  <si>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</si>
  <si>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</si>
  <si>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</si>
  <si>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</si>
  <si>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</si>
  <si>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</si>
  <si>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</si>
  <si>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</si>
  <si>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</si>
  <si>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</si>
  <si>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</si>
  <si>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</si>
  <si>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</si>
  <si>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</si>
  <si>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</si>
  <si>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</si>
  <si>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</si>
  <si>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</si>
  <si>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</si>
  <si>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</si>
  <si>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</si>
  <si>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</si>
  <si>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</si>
  <si>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</si>
  <si>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</si>
  <si>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</si>
  <si>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</si>
  <si>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</si>
  <si>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</si>
  <si>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</si>
  <si>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</si>
  <si>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</si>
  <si>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</si>
  <si>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</si>
  <si>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</si>
  <si>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</si>
  <si>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</si>
  <si>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</si>
  <si>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</si>
  <si>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</si>
  <si>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</si>
  <si>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</si>
  <si>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</si>
  <si>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</si>
  <si>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</si>
  <si>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</si>
  <si>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</si>
  <si>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</si>
  <si>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</si>
  <si>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</si>
  <si>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</si>
  <si>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</si>
  <si>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</si>
  <si>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</si>
  <si>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</si>
  <si>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</si>
  <si>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</si>
  <si>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</si>
  <si>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</si>
  <si>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</si>
  <si>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</si>
  <si>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</si>
  <si>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</si>
  <si>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</si>
  <si>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</si>
  <si>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</si>
  <si>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</si>
  <si>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</si>
  <si>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</si>
  <si>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</si>
  <si>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</si>
  <si>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</si>
  <si>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</si>
  <si>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</si>
  <si>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</si>
  <si>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</si>
  <si>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</si>
  <si>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</si>
  <si>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</si>
  <si>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</si>
  <si>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</si>
  <si>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</si>
  <si>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</si>
  <si>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</si>
  <si>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</si>
  <si>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</si>
  <si>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</si>
  <si>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</si>
  <si>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</si>
  <si>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</si>
  <si>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</si>
  <si>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</si>
  <si>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</si>
  <si>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</si>
  <si>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</si>
  <si>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</si>
  <si>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</si>
  <si>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</si>
  <si>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</si>
  <si>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</si>
  <si>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</si>
  <si>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</si>
  <si>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</si>
  <si>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</si>
  <si>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</si>
  <si>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</si>
  <si>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</si>
  <si>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</si>
  <si>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</si>
  <si>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</si>
  <si>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</si>
  <si>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</si>
  <si>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</si>
  <si>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</si>
  <si>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</si>
  <si>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</si>
  <si>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</si>
  <si>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</si>
  <si>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</si>
  <si>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</si>
  <si>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</si>
  <si>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</si>
  <si>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</si>
  <si>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</si>
  <si>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</si>
  <si>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</si>
  <si>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</si>
  <si>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</si>
  <si>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</si>
  <si>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</si>
  <si>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</si>
  <si>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</si>
  <si>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</si>
  <si>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</si>
  <si>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</si>
  <si>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</si>
  <si>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</si>
  <si>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</si>
  <si>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</si>
  <si>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</si>
  <si>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</si>
  <si>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</si>
  <si>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</si>
  <si>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</si>
  <si>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</si>
  <si>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</si>
  <si>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</si>
  <si>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</si>
  <si>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</si>
  <si>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</si>
  <si>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</si>
  <si>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</si>
  <si>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</si>
  <si>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</si>
  <si>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</si>
  <si>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</si>
  <si>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</si>
  <si>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</si>
  <si>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</si>
  <si>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</si>
  <si>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</si>
  <si>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</si>
  <si>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</si>
  <si>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</si>
  <si>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</si>
  <si>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</si>
  <si>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</si>
  <si>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</si>
  <si>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</si>
  <si>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</si>
  <si>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</si>
  <si>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</si>
  <si>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</si>
  <si>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</si>
  <si>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</si>
  <si>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</si>
  <si>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</si>
  <si>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</si>
  <si>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</si>
  <si>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</si>
  <si>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</si>
  <si>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</si>
  <si>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</si>
  <si>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</si>
  <si>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</si>
  <si>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</si>
  <si>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</si>
  <si>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</si>
  <si>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</si>
  <si>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</si>
  <si>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</si>
  <si>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</si>
  <si>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</si>
  <si>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</si>
  <si>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</si>
  <si>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</si>
  <si>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</si>
  <si>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</si>
  <si>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</si>
  <si>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</si>
  <si>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</si>
  <si>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</si>
  <si>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</si>
  <si>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</si>
  <si>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</si>
  <si>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</si>
  <si>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</si>
  <si>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</si>
  <si>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</si>
  <si>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</si>
  <si>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</si>
  <si>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</si>
  <si>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</si>
  <si>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</si>
  <si>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</si>
  <si>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</si>
  <si>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</si>
  <si>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</si>
  <si>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</si>
  <si>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</si>
  <si>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</si>
  <si>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</si>
  <si>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</si>
  <si>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</si>
  <si>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</si>
  <si>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</si>
  <si>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</si>
  <si>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</si>
  <si>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</si>
  <si>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</si>
  <si>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</si>
  <si>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</si>
  <si>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</si>
  <si>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</si>
  <si>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</si>
  <si>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</si>
  <si>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</si>
  <si>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</si>
  <si>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</si>
  <si>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</si>
  <si>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</si>
  <si>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</si>
  <si>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</si>
  <si>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</si>
  <si>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</si>
  <si>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</si>
  <si>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</si>
  <si>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</si>
  <si>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</si>
  <si>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</si>
  <si>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</si>
  <si>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</si>
  <si>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</si>
  <si>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</si>
  <si>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</si>
  <si>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</si>
  <si>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</si>
  <si>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</si>
  <si>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</si>
  <si>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</si>
  <si>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</si>
  <si>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</si>
  <si>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</si>
  <si>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</si>
  <si>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</si>
  <si>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</si>
  <si>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</si>
  <si>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</si>
  <si>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</si>
  <si>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</si>
  <si>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</si>
  <si>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</si>
  <si>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</si>
  <si>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</si>
  <si>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</si>
  <si>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</si>
  <si>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</si>
  <si>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</si>
  <si>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</si>
  <si>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</si>
  <si>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</si>
  <si>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</si>
  <si>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</si>
  <si>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</si>
  <si>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</si>
  <si>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</si>
  <si>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</si>
  <si>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</si>
  <si>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</si>
  <si>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</si>
  <si>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</si>
  <si>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</si>
  <si>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</si>
  <si>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</si>
  <si>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</si>
  <si>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</si>
  <si>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</si>
  <si>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</si>
  <si>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</si>
  <si>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</si>
  <si>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</si>
  <si>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</si>
  <si>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</si>
  <si>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</si>
  <si>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</si>
  <si>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</si>
  <si>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</si>
  <si>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</si>
  <si>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</si>
  <si>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</si>
  <si>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</si>
  <si>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</si>
  <si>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</si>
  <si>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</si>
  <si>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</si>
  <si>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</si>
  <si>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</si>
  <si>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</si>
  <si>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</si>
  <si>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</si>
  <si>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</si>
  <si>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</si>
  <si>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</si>
  <si>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</si>
  <si>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</si>
  <si>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</si>
  <si>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</si>
  <si>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</si>
  <si>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</si>
  <si>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</si>
  <si>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</si>
  <si>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</si>
  <si>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</si>
  <si>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</si>
  <si>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</si>
  <si>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</si>
  <si>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</si>
  <si>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</si>
  <si>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</si>
  <si>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</si>
  <si>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</si>
  <si>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</si>
  <si>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</si>
  <si>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</si>
  <si>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</si>
  <si>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</si>
  <si>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</si>
  <si>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</si>
  <si>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</si>
  <si>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</si>
  <si>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</si>
  <si>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</si>
  <si>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</si>
  <si>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</si>
  <si>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</si>
  <si>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</si>
  <si>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</si>
  <si>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</si>
  <si>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</si>
  <si>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</si>
  <si>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</si>
  <si>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</si>
  <si>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</si>
  <si>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</si>
  <si>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</si>
  <si>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</si>
  <si>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</si>
  <si>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</si>
  <si>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</si>
  <si>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</si>
  <si>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</si>
  <si>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</si>
  <si>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</si>
  <si>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</si>
  <si>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</si>
  <si>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</si>
  <si>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</si>
  <si>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</si>
  <si>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</si>
  <si>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</si>
  <si>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</si>
  <si>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</si>
  <si>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</si>
  <si>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</si>
  <si>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</si>
  <si>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</si>
  <si>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</si>
  <si>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</si>
  <si>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</si>
  <si>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</si>
  <si>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</si>
  <si>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</si>
  <si>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</si>
  <si>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</si>
  <si>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</si>
  <si>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</si>
  <si>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</si>
  <si>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</si>
  <si>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</si>
  <si>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</si>
  <si>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</si>
  <si>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</si>
  <si>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</si>
  <si>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</si>
  <si>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</si>
  <si>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</si>
  <si>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</si>
  <si>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</si>
  <si>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</si>
  <si>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</si>
  <si>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</si>
  <si>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</si>
  <si>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</si>
  <si>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</si>
  <si>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</si>
  <si>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</si>
  <si>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</si>
  <si>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</si>
  <si>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</si>
  <si>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</si>
  <si>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</si>
  <si>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</si>
  <si>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</si>
  <si>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</si>
  <si>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</si>
  <si>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</si>
  <si>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</si>
  <si>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</si>
  <si>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</si>
  <si>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</si>
  <si>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</si>
  <si>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</si>
  <si>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</si>
  <si>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</si>
  <si>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</si>
  <si>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</si>
  <si>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</si>
  <si>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</si>
  <si>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</si>
  <si>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</si>
  <si>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</si>
  <si>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</si>
  <si>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</si>
  <si>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</si>
  <si>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</si>
  <si>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</si>
  <si>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</si>
  <si>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</si>
  <si>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</si>
  <si>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</si>
  <si>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</si>
  <si>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</si>
  <si>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</si>
  <si>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</si>
  <si>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</si>
  <si>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</si>
  <si>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</si>
  <si>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</si>
  <si>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</si>
  <si>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</si>
  <si>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</si>
  <si>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</si>
  <si>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</si>
  <si>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</si>
  <si>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</si>
  <si>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</si>
  <si>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</si>
  <si>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</si>
  <si>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</si>
  <si>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</si>
  <si>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</si>
  <si>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</si>
  <si>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</si>
  <si>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</si>
  <si>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</si>
  <si>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</si>
  <si>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</si>
  <si>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</si>
  <si>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</si>
  <si>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</si>
  <si>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</si>
  <si>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</si>
  <si>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</si>
  <si>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</si>
  <si>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</si>
  <si>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</si>
  <si>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</si>
  <si>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</si>
  <si>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</si>
  <si>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</si>
  <si>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</si>
  <si>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</si>
  <si>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</si>
  <si>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</si>
  <si>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</si>
  <si>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</si>
  <si>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</si>
  <si>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</si>
  <si>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</si>
  <si>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</si>
  <si>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</si>
  <si>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</si>
  <si>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</si>
  <si>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</si>
  <si>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</si>
  <si>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</si>
  <si>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</si>
  <si>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</si>
  <si>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</si>
  <si>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</si>
  <si>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</si>
  <si>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</si>
  <si>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</si>
  <si>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</si>
  <si>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</si>
  <si>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</si>
  <si>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</si>
  <si>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</si>
  <si>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</si>
  <si>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</si>
  <si>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</si>
  <si>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</si>
  <si>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</si>
  <si>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</si>
  <si>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</si>
  <si>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</si>
  <si>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</si>
  <si>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</si>
  <si>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</si>
  <si>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</si>
  <si>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</si>
  <si>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</si>
  <si>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</si>
  <si>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</si>
  <si>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</si>
  <si>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</si>
  <si>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</si>
  <si>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</si>
  <si>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</si>
  <si>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</si>
  <si>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</si>
  <si>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</si>
  <si>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</si>
  <si>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</si>
  <si>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</si>
  <si>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</si>
  <si>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</si>
  <si>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</si>
  <si>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</si>
  <si>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</si>
  <si>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</si>
  <si>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</si>
  <si>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</si>
  <si>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</si>
  <si>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</si>
  <si>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</si>
  <si>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</si>
  <si>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</si>
  <si>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</si>
  <si>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</si>
  <si>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</si>
  <si>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</si>
  <si>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</si>
  <si>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</si>
  <si>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</si>
  <si>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</si>
  <si>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</si>
  <si>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</si>
  <si>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</si>
  <si>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</si>
  <si>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</si>
  <si>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</si>
  <si>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</si>
  <si>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</si>
  <si>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</si>
  <si>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</si>
  <si>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</si>
  <si>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</si>
  <si>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</si>
  <si>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</si>
  <si>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</si>
  <si>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</si>
  <si>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</si>
  <si>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</si>
  <si>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</si>
  <si>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</si>
  <si>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</si>
  <si>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</si>
  <si>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</si>
  <si>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</si>
  <si>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</si>
  <si>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</si>
  <si>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</si>
  <si>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</si>
  <si>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</si>
  <si>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</si>
  <si>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</si>
  <si>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</si>
  <si>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</si>
  <si>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</si>
  <si>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</si>
  <si>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</si>
  <si>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</si>
  <si>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</si>
  <si>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</si>
  <si>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</si>
  <si>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</si>
  <si>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</si>
  <si>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</si>
  <si>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</si>
  <si>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</si>
  <si>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</si>
  <si>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</si>
  <si>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</si>
  <si>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</si>
  <si>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</si>
  <si>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</si>
  <si>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</si>
  <si>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</si>
  <si>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</si>
  <si>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</si>
  <si>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</si>
  <si>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</si>
  <si>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</si>
  <si>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</si>
  <si>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</si>
  <si>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</si>
  <si>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</si>
  <si>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</si>
  <si>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</si>
  <si>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</si>
  <si>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</si>
  <si>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</si>
  <si>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</si>
  <si>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</si>
  <si>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</si>
  <si>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</si>
  <si>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</si>
  <si>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</si>
  <si>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</si>
  <si>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</si>
  <si>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</si>
  <si>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</si>
  <si>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</si>
  <si>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</si>
  <si>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</si>
  <si>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</si>
  <si>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</si>
  <si>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</si>
  <si>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</si>
  <si>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</si>
  <si>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</si>
  <si>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</si>
  <si>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</si>
  <si>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</si>
  <si>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</si>
  <si>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</si>
  <si>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</si>
  <si>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</si>
  <si>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</si>
  <si>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</si>
  <si>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</si>
  <si>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</si>
  <si>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</si>
  <si>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</si>
  <si>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</si>
  <si>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</si>
  <si>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</si>
  <si>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</si>
  <si>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</si>
  <si>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</si>
  <si>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</si>
  <si>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</si>
  <si>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</si>
  <si>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</si>
  <si>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</si>
  <si>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</si>
  <si>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</si>
  <si>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</si>
  <si>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</si>
  <si>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</si>
  <si>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</si>
  <si>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</si>
  <si>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</si>
  <si>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</si>
  <si>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</si>
  <si>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</si>
  <si>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</si>
  <si>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</si>
  <si>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</si>
  <si>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</si>
  <si>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</si>
  <si>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</si>
  <si>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</si>
  <si>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</si>
  <si>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</si>
  <si>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</si>
  <si>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</si>
  <si>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</si>
  <si>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</si>
  <si>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</si>
  <si>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</si>
  <si>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</si>
  <si>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</si>
  <si>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</si>
  <si>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</si>
  <si>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</si>
  <si>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</si>
  <si>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</si>
  <si>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</si>
  <si>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</si>
  <si>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</si>
  <si>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</si>
  <si>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</si>
  <si>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</si>
  <si>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</si>
  <si>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</si>
  <si>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</si>
  <si>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</si>
  <si>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</si>
  <si>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</si>
  <si>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</si>
  <si>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</si>
  <si>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</si>
  <si>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</si>
  <si>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</si>
  <si>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</si>
  <si>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</si>
  <si>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</si>
  <si>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</si>
  <si>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</si>
  <si>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</si>
  <si>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</si>
  <si>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</si>
  <si>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</si>
  <si>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</si>
  <si>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</si>
  <si>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</si>
  <si>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</si>
  <si>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</si>
  <si>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</si>
  <si>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</si>
  <si>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</si>
  <si>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</si>
  <si>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</si>
  <si>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</si>
  <si>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</si>
  <si>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</si>
  <si>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</si>
  <si>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</si>
  <si>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</si>
  <si>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</si>
  <si>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</si>
  <si>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</si>
  <si>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</si>
  <si>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</si>
  <si>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</si>
  <si>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</si>
  <si>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</si>
  <si>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</si>
  <si>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</si>
  <si>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</si>
  <si>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</si>
  <si>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</si>
  <si>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</si>
  <si>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</si>
  <si>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</si>
  <si>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</si>
  <si>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</si>
  <si>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</si>
  <si>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</si>
  <si>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</si>
  <si>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</si>
  <si>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</si>
  <si>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</si>
  <si>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</si>
  <si>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</si>
  <si>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</si>
  <si>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</si>
  <si>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</si>
  <si>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</si>
  <si>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</si>
  <si>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</si>
  <si>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</si>
  <si>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</si>
  <si>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</si>
  <si>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</si>
  <si>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</si>
  <si>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</si>
  <si>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</si>
  <si>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</si>
  <si>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</si>
  <si>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</si>
  <si>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</si>
  <si>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</si>
  <si>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</si>
  <si>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</si>
  <si>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</si>
  <si>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</si>
  <si>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</si>
  <si>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</si>
  <si>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</si>
  <si>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</si>
  <si>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</si>
  <si>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</si>
  <si>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</si>
  <si>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</si>
  <si>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</si>
  <si>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</si>
  <si>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</si>
  <si>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</si>
  <si>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</si>
  <si>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</si>
  <si>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</si>
  <si>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</si>
  <si>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</si>
  <si>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</si>
  <si>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</si>
  <si>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</si>
  <si>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</si>
  <si>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</si>
  <si>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</si>
  <si>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</si>
  <si>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</si>
  <si>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</si>
  <si>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</si>
  <si>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</si>
  <si>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</si>
  <si>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</si>
  <si>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</si>
  <si>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</si>
  <si>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</si>
  <si>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</si>
  <si>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</si>
  <si>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</si>
  <si>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</si>
  <si>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</si>
  <si>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</si>
  <si>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</si>
  <si>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</si>
  <si>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</si>
  <si>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</si>
  <si>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</si>
  <si>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</si>
  <si>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</si>
  <si>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</si>
  <si>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</si>
  <si>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</si>
  <si>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</si>
  <si>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</si>
  <si>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</si>
  <si>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</si>
  <si>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</si>
  <si>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</si>
  <si>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</si>
  <si>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</si>
  <si>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</si>
  <si>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</si>
  <si>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</si>
  <si>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</si>
  <si>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</si>
  <si>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</si>
  <si>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</si>
  <si>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</si>
  <si>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</si>
  <si>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</si>
  <si>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</si>
  <si>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</si>
  <si>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</si>
  <si>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</si>
  <si>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</si>
  <si>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</si>
  <si>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</si>
  <si>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</si>
  <si>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</si>
  <si>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</si>
  <si>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</si>
  <si>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</si>
  <si>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</si>
  <si>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</si>
  <si>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</si>
  <si>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</si>
  <si>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</si>
  <si>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</si>
  <si>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</si>
  <si>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</si>
  <si>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</si>
  <si>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</si>
  <si>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</si>
  <si>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</si>
  <si>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</si>
  <si>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</si>
  <si>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</si>
  <si>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</si>
  <si>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</si>
  <si>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</si>
  <si>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</si>
  <si>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</si>
  <si>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</si>
  <si>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</si>
  <si>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</si>
  <si>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</si>
  <si>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</si>
  <si>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</si>
  <si>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</si>
  <si>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</si>
  <si>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</si>
  <si>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</si>
  <si>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</si>
  <si>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</si>
  <si>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</si>
  <si>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</si>
  <si>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</si>
  <si>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</si>
  <si>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</si>
  <si>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</si>
  <si>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</si>
  <si>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</si>
  <si>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</si>
  <si>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</si>
  <si>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</si>
  <si>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</si>
  <si>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</si>
  <si>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</si>
  <si>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</si>
  <si>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</si>
  <si>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</si>
  <si>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</si>
  <si>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</si>
  <si>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</si>
  <si>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</si>
  <si>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</si>
  <si>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</si>
  <si>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</si>
  <si>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</si>
  <si>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</si>
  <si>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</si>
  <si>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</si>
  <si>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</si>
  <si>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</si>
  <si>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</si>
  <si>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</si>
  <si>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</si>
  <si>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</si>
  <si>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</si>
  <si>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</si>
  <si>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</si>
  <si>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</si>
  <si>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</si>
  <si>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</si>
  <si>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</si>
  <si>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</si>
  <si>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</si>
  <si>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</si>
  <si>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</si>
  <si>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</si>
  <si>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</si>
  <si>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</si>
  <si>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</si>
  <si>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</si>
  <si>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</si>
  <si>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</si>
  <si>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</si>
  <si>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</si>
  <si>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</si>
  <si>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</si>
  <si>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</si>
  <si>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</si>
  <si>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</si>
  <si>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</si>
  <si>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</si>
  <si>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</si>
  <si>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</si>
  <si>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</si>
  <si>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</si>
  <si>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</si>
  <si>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</si>
  <si>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</si>
  <si>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</si>
  <si>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</si>
  <si>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</si>
  <si>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</si>
  <si>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</si>
  <si>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</si>
  <si>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</si>
  <si>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</si>
  <si>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</si>
  <si>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</si>
  <si>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</si>
  <si>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</si>
  <si>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</si>
  <si>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</si>
  <si>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</si>
  <si>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</si>
  <si>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</si>
  <si>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</si>
  <si>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</si>
  <si>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</si>
  <si>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</si>
  <si>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</si>
  <si>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</si>
  <si>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</si>
  <si>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</si>
  <si>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</si>
  <si>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</si>
  <si>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</si>
  <si>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</si>
  <si>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</si>
  <si>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</si>
  <si>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</si>
  <si>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</si>
  <si>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</si>
  <si>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</si>
  <si>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</si>
  <si>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</si>
  <si>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</si>
  <si>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</si>
  <si>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</si>
  <si>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</si>
  <si>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</si>
  <si>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</si>
  <si>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</si>
  <si>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</si>
  <si>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</si>
  <si>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</si>
  <si>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</si>
  <si>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</si>
  <si>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</si>
  <si>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</si>
  <si>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</si>
  <si>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</si>
  <si>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</si>
  <si>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</si>
  <si>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</si>
  <si>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</si>
  <si>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</si>
  <si>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</si>
  <si>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</si>
  <si>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</si>
  <si>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</si>
  <si>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</si>
  <si>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</si>
  <si>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</si>
  <si>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</si>
  <si>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</si>
  <si>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</si>
  <si>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</si>
  <si>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</si>
  <si>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</si>
  <si>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</si>
  <si>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</si>
  <si>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</si>
  <si>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</si>
  <si>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</si>
  <si>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</si>
  <si>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</si>
  <si>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</si>
  <si>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</si>
  <si>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</si>
  <si>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</si>
  <si>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</si>
  <si>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</si>
  <si>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</si>
  <si>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</si>
  <si>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</si>
  <si>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</si>
  <si>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</si>
  <si>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</si>
  <si>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</si>
  <si>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</si>
  <si>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</si>
  <si>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</si>
  <si>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</si>
  <si>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</si>
  <si>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</si>
  <si>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</si>
  <si>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</si>
  <si>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</si>
  <si>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</si>
  <si>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</si>
  <si>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</si>
  <si>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</si>
  <si>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</si>
  <si>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</si>
  <si>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</si>
  <si>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</si>
  <si>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</si>
  <si>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</si>
  <si>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</si>
  <si>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</si>
  <si>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</si>
  <si>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</si>
  <si>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</si>
  <si>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</si>
  <si>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</si>
  <si>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</si>
  <si>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</si>
  <si>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</si>
  <si>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</si>
  <si>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</si>
  <si>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</si>
  <si>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</si>
  <si>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</si>
  <si>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</si>
  <si>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</si>
  <si>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</si>
  <si>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</si>
  <si>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</si>
  <si>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</si>
  <si>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</si>
  <si>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</si>
  <si>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</si>
  <si>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</si>
  <si>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</si>
  <si>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</si>
  <si>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</si>
  <si>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</si>
  <si>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</si>
  <si>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</si>
  <si>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</si>
  <si>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</si>
  <si>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</si>
  <si>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</si>
  <si>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</si>
  <si>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</si>
  <si>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</si>
  <si>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</si>
  <si>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</si>
  <si>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</si>
  <si>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</si>
  <si>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</si>
  <si>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</si>
  <si>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</si>
  <si>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</si>
  <si>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</si>
  <si>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</si>
  <si>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</si>
  <si>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</si>
  <si>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</si>
  <si>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</si>
  <si>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</si>
  <si>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</si>
  <si>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</si>
  <si>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</si>
  <si>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</si>
  <si>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</si>
  <si>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</si>
  <si>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</si>
  <si>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</si>
  <si>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</si>
  <si>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</si>
  <si>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</si>
  <si>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</si>
  <si>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</si>
  <si>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</si>
  <si>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</si>
  <si>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</si>
  <si>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</si>
  <si>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</si>
  <si>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</si>
  <si>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</si>
  <si>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</si>
  <si>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</si>
  <si>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</si>
  <si>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</si>
  <si>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</si>
  <si>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</si>
  <si>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</si>
  <si>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</si>
  <si>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</si>
  <si>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</si>
  <si>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</si>
  <si>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</si>
  <si>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</si>
  <si>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</si>
  <si>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</si>
  <si>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</si>
  <si>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</si>
  <si>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</si>
  <si>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</si>
  <si>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</si>
  <si>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</si>
  <si>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</si>
  <si>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</si>
  <si>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</si>
  <si>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</si>
  <si>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</si>
  <si>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</si>
  <si>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</si>
  <si>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</si>
  <si>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</si>
  <si>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</si>
  <si>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</si>
  <si>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</si>
  <si>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</si>
  <si>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</si>
  <si>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</si>
  <si>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</si>
  <si>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</si>
  <si>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</si>
  <si>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</si>
  <si>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</si>
  <si>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</si>
  <si>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</si>
  <si>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</si>
  <si>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</si>
  <si>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</si>
  <si>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</si>
  <si>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</si>
  <si>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</si>
  <si>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</si>
  <si>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</si>
  <si>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</si>
  <si>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</si>
  <si>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</si>
  <si>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</si>
  <si>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</si>
  <si>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</si>
  <si>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</si>
  <si>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</si>
  <si>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</si>
  <si>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</si>
  <si>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</si>
  <si>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</si>
  <si>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</si>
  <si>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</si>
  <si>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</si>
  <si>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</si>
  <si>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</si>
  <si>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</si>
  <si>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</si>
  <si>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</si>
  <si>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</si>
  <si>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</si>
  <si>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</si>
  <si>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</si>
  <si>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</si>
  <si>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</si>
  <si>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</si>
  <si>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</si>
  <si>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</si>
  <si>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</si>
  <si>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</si>
  <si>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</si>
  <si>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</si>
  <si>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</si>
  <si>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</si>
  <si>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</si>
  <si>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</si>
  <si>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</si>
  <si>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</si>
  <si>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</si>
  <si>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</si>
  <si>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</si>
  <si>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</si>
  <si>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</si>
  <si>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</si>
  <si>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</si>
  <si>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</si>
  <si>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</si>
  <si>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</si>
  <si>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</si>
  <si>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</si>
  <si>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</si>
  <si>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</si>
  <si>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</si>
  <si>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</si>
  <si>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</si>
  <si>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</si>
  <si>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</si>
  <si>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</si>
  <si>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</si>
  <si>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</si>
  <si>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</si>
  <si>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</si>
  <si>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</si>
  <si>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</si>
  <si>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</si>
  <si>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</si>
  <si>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</si>
  <si>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</si>
  <si>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</si>
  <si>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</si>
  <si>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</si>
  <si>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</si>
  <si>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</si>
  <si>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</si>
  <si>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</si>
  <si>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</si>
  <si>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</si>
  <si>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</si>
  <si>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</si>
  <si>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</si>
  <si>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</si>
  <si>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</si>
  <si>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</si>
  <si>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</si>
  <si>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</si>
  <si>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</si>
  <si>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</si>
  <si>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</si>
  <si>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</si>
  <si>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</si>
  <si>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</si>
  <si>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</si>
  <si>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</si>
  <si>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</si>
  <si>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</si>
  <si>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</si>
  <si>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</si>
  <si>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</si>
  <si>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</si>
  <si>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</si>
  <si>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</si>
  <si>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</si>
  <si>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</si>
  <si>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</si>
  <si>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</si>
  <si>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</si>
  <si>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</si>
  <si>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</si>
  <si>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</si>
  <si>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</si>
  <si>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</si>
  <si>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</si>
  <si>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</si>
  <si>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</si>
  <si>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</si>
  <si>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</si>
  <si>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</si>
  <si>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</si>
  <si>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</si>
  <si>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</si>
  <si>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</si>
  <si>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</si>
  <si>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</si>
  <si>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</si>
  <si>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</si>
  <si>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</si>
  <si>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</si>
  <si>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</si>
  <si>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</si>
  <si>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</si>
  <si>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</si>
  <si>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</si>
  <si>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</si>
  <si>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</si>
  <si>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</si>
  <si>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</si>
  <si>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</si>
  <si>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</si>
  <si>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</si>
  <si>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</si>
  <si>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</si>
  <si>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</si>
  <si>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</si>
  <si>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</si>
  <si>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</si>
  <si>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</si>
  <si>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</si>
  <si>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</si>
  <si>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</si>
  <si>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</si>
  <si>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</si>
  <si>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</si>
  <si>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</si>
  <si>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</si>
  <si>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</si>
  <si>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</si>
  <si>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</si>
  <si>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</si>
  <si>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</si>
  <si>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</si>
  <si>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</si>
  <si>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</si>
  <si>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</si>
  <si>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</si>
  <si>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</si>
  <si>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</si>
  <si>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</si>
  <si>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</si>
  <si>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</si>
  <si>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</si>
  <si>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</si>
  <si>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</si>
  <si>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</si>
  <si>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</si>
  <si>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</si>
  <si>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</si>
  <si>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</si>
  <si>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</si>
  <si>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</si>
  <si>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</si>
  <si>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</si>
  <si>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</si>
  <si>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</si>
  <si>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</si>
  <si>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</si>
  <si>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</si>
  <si>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</si>
  <si>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</si>
  <si>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</si>
  <si>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</si>
  <si>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</si>
  <si>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</si>
  <si>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</si>
  <si>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</si>
  <si>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</si>
  <si>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</si>
  <si>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</si>
  <si>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</si>
  <si>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</si>
  <si>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</si>
  <si>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</si>
  <si>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</si>
  <si>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</si>
  <si>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</si>
  <si>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</si>
  <si>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</si>
  <si>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</si>
  <si>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</si>
  <si>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</si>
  <si>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</si>
  <si>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</si>
  <si>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</si>
  <si>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</si>
  <si>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</si>
  <si>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</si>
  <si>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</si>
  <si>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</si>
  <si>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</si>
  <si>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</si>
  <si>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</si>
  <si>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</si>
  <si>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</si>
  <si>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</si>
  <si>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</si>
  <si>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</si>
  <si>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</si>
  <si>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</si>
  <si>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</si>
  <si>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</si>
  <si>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</si>
  <si>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</si>
  <si>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</si>
  <si>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</si>
  <si>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</si>
  <si>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</si>
  <si>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</si>
  <si>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</si>
  <si>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</si>
  <si>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</si>
  <si>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</si>
  <si>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</si>
  <si>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</si>
  <si>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</si>
  <si>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</si>
  <si>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</si>
  <si>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</si>
  <si>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</si>
  <si>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</si>
  <si>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</si>
  <si>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</si>
  <si>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</si>
  <si>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</si>
  <si>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</si>
  <si>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</si>
  <si>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</si>
  <si>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</si>
  <si>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</si>
  <si>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</si>
  <si>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</si>
  <si>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</si>
  <si>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</si>
  <si>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</si>
  <si>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</si>
  <si>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</si>
  <si>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</si>
  <si>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</si>
  <si>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</si>
  <si>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</si>
  <si>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</si>
  <si>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</si>
  <si>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</si>
  <si>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</si>
  <si>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</si>
  <si>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</si>
  <si>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</si>
  <si>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</si>
  <si>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</si>
  <si>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</si>
  <si>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</si>
  <si>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</si>
  <si>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</si>
  <si>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</si>
  <si>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</si>
  <si>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</si>
  <si>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</si>
  <si>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</si>
  <si>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</si>
  <si>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</si>
  <si>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</si>
  <si>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</si>
  <si>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</si>
  <si>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</si>
  <si>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</si>
  <si>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</si>
  <si>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</si>
  <si>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</si>
  <si>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</si>
  <si>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</si>
  <si>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</si>
  <si>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</si>
  <si>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</si>
  <si>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</si>
  <si>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</si>
  <si>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</si>
  <si>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</si>
  <si>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</si>
  <si>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</si>
  <si>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</si>
  <si>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</si>
  <si>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</si>
  <si>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</si>
  <si>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</si>
  <si>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</si>
  <si>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</si>
  <si>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</si>
  <si>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</si>
  <si>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</si>
  <si>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</si>
  <si>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</si>
  <si>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</si>
  <si>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</si>
  <si>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</si>
  <si>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</si>
  <si>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</si>
  <si>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</si>
  <si>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</si>
  <si>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</si>
  <si>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</si>
  <si>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</si>
  <si>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</si>
  <si>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</si>
  <si>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</si>
  <si>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</si>
  <si>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</si>
  <si>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</si>
  <si>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</si>
  <si>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</si>
  <si>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</si>
  <si>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</si>
  <si>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</si>
  <si>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</si>
  <si>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</si>
  <si>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</si>
  <si>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</si>
  <si>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</si>
  <si>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</si>
  <si>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</si>
  <si>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</si>
  <si>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</si>
  <si>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</si>
  <si>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</si>
  <si>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</si>
  <si>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</si>
  <si>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</si>
  <si>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</si>
  <si>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</si>
  <si>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</si>
  <si>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</si>
  <si>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</si>
  <si>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</si>
  <si>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</si>
  <si>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</si>
  <si>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</si>
  <si>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</si>
  <si>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</si>
  <si>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</si>
  <si>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</si>
  <si>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</si>
  <si>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</si>
  <si>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</si>
  <si>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</si>
  <si>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</si>
  <si>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</si>
  <si>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</si>
  <si>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</si>
  <si>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</si>
  <si>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</si>
  <si>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</si>
  <si>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</si>
  <si>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</si>
  <si>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</si>
  <si>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</si>
  <si>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</si>
  <si>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</si>
  <si>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</si>
  <si>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</si>
  <si>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</si>
  <si>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</si>
  <si>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</si>
  <si>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</si>
  <si>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</si>
  <si>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</si>
  <si>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</si>
  <si>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</si>
  <si>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</si>
  <si>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</si>
  <si>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</si>
  <si>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</si>
  <si>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</si>
  <si>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</si>
  <si>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</si>
  <si>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</si>
  <si>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</si>
  <si>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</si>
  <si>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</si>
  <si>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</si>
  <si>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</si>
  <si>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</si>
  <si>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</si>
  <si>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</si>
  <si>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</si>
  <si>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</si>
  <si>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</si>
  <si>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</si>
  <si>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</si>
  <si>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</si>
  <si>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</si>
  <si>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</si>
  <si>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</si>
  <si>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</si>
  <si>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</si>
  <si>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</si>
  <si>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</si>
  <si>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</si>
  <si>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</si>
  <si>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</si>
  <si>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</si>
  <si>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</si>
  <si>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</si>
  <si>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</si>
  <si>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</si>
  <si>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</si>
  <si>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</si>
  <si>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</si>
  <si>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</si>
  <si>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</si>
  <si>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</si>
  <si>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</si>
  <si>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</si>
  <si>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</si>
  <si>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</si>
  <si>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</si>
  <si>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</si>
  <si>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</si>
  <si>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</si>
  <si>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</si>
  <si>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</si>
  <si>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</si>
  <si>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</si>
  <si>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</si>
  <si>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</si>
  <si>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</si>
  <si>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</si>
  <si>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</si>
  <si>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</si>
  <si>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</si>
  <si>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</si>
  <si>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</si>
  <si>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</si>
  <si>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</si>
  <si>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</si>
  <si>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</si>
  <si>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</si>
  <si>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</si>
  <si>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</si>
  <si>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</si>
  <si>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</si>
  <si>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</si>
  <si>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</si>
  <si>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</si>
  <si>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</si>
  <si>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</si>
  <si>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</si>
  <si>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</si>
  <si>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</si>
  <si>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</si>
  <si>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</si>
  <si>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</si>
  <si>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</si>
  <si>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</si>
  <si>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</si>
  <si>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</si>
  <si>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</si>
  <si>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</si>
  <si>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</si>
  <si>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</si>
  <si>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</si>
  <si>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</si>
  <si>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</si>
  <si>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</si>
  <si>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</si>
  <si>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</si>
  <si>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</si>
  <si>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</si>
  <si>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</si>
  <si>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</si>
  <si>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</si>
  <si>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</si>
  <si>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</si>
  <si>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</si>
  <si>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</si>
  <si>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</si>
  <si>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</si>
  <si>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</si>
  <si>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</si>
  <si>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</si>
  <si>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</si>
  <si>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</si>
  <si>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</si>
  <si>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</si>
  <si>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</si>
  <si>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</si>
  <si>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</si>
  <si>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</si>
  <si>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</si>
  <si>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</si>
  <si>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</si>
  <si>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</si>
  <si>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</si>
  <si>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</si>
  <si>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</si>
  <si>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</si>
  <si>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</si>
  <si>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</si>
  <si>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</si>
  <si>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</si>
  <si>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</si>
  <si>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</si>
  <si>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</si>
  <si>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</si>
  <si>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</si>
  <si>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</si>
  <si>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</si>
  <si>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</si>
  <si>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</si>
  <si>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</si>
  <si>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</si>
  <si>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</si>
  <si>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</si>
  <si>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</si>
  <si>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</si>
  <si>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</si>
  <si>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</si>
  <si>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</si>
  <si>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</si>
  <si>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</si>
  <si>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</si>
  <si>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</si>
  <si>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</si>
  <si>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</si>
  <si>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</si>
  <si>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</si>
  <si>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</si>
  <si>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</si>
  <si>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</si>
  <si>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</si>
  <si>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</si>
  <si>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</si>
  <si>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</si>
  <si>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</si>
  <si>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</si>
  <si>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</si>
  <si>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</si>
  <si>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</si>
  <si>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</si>
  <si>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</si>
  <si>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</si>
  <si>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</si>
  <si>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</si>
  <si>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</si>
  <si>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</si>
  <si>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</si>
  <si>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</si>
  <si>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</si>
  <si>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</si>
  <si>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</si>
  <si>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</si>
  <si>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</si>
  <si>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</si>
  <si>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</si>
  <si>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</si>
  <si>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</si>
  <si>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</si>
  <si>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</si>
  <si>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</si>
  <si>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</si>
  <si>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</si>
  <si>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</si>
  <si>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</si>
  <si>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</si>
  <si>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</si>
  <si>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</si>
  <si>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</si>
  <si>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</si>
  <si>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</si>
  <si>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</si>
  <si>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</si>
  <si>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</si>
  <si>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</si>
  <si>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</si>
  <si>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</si>
  <si>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</si>
  <si>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</si>
  <si>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</si>
  <si>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</si>
  <si>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</si>
  <si>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</si>
  <si>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</si>
  <si>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</si>
  <si>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</si>
  <si>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</si>
  <si>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</si>
  <si>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</si>
  <si>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</si>
  <si>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</si>
  <si>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</si>
  <si>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</si>
  <si>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</si>
  <si>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</si>
  <si>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</si>
  <si>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</si>
  <si>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</si>
  <si>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</si>
  <si>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</si>
  <si>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</si>
  <si>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</si>
  <si>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</si>
  <si>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</si>
  <si>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</si>
  <si>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</si>
  <si>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</si>
  <si>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</si>
  <si>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</si>
  <si>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</si>
  <si>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</si>
  <si>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</si>
  <si>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</si>
  <si>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</si>
  <si>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</si>
  <si>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</si>
  <si>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</si>
  <si>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</si>
  <si>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</si>
  <si>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</si>
  <si>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</si>
  <si>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</si>
  <si>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</si>
  <si>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</si>
  <si>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</si>
  <si>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</si>
  <si>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</si>
  <si>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</si>
  <si>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</si>
  <si>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</si>
  <si>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</si>
  <si>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</si>
  <si>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</si>
  <si>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</si>
  <si>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</si>
  <si>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</si>
  <si>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</si>
  <si>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</si>
  <si>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</si>
  <si>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</si>
  <si>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</si>
  <si>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</si>
  <si>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</si>
  <si>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</si>
  <si>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</si>
  <si>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</si>
  <si>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</si>
  <si>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</si>
  <si>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</si>
  <si>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</si>
  <si>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</si>
  <si>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</si>
  <si>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</si>
  <si>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</si>
  <si>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</si>
  <si>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</si>
  <si>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</si>
  <si>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</si>
  <si>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</si>
  <si>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</si>
  <si>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</si>
  <si>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</si>
  <si>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</si>
  <si>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</si>
  <si>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</si>
  <si>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</si>
  <si>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</si>
  <si>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</si>
  <si>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</si>
  <si>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</si>
  <si>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</si>
  <si>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</si>
  <si>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</si>
  <si>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</si>
  <si>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</si>
  <si>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</si>
  <si>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</si>
  <si>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</si>
  <si>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</si>
  <si>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</si>
  <si>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</si>
  <si>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</si>
  <si>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</si>
  <si>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</si>
  <si>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</si>
  <si>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</si>
  <si>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</si>
  <si>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</si>
  <si>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</si>
  <si>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</si>
  <si>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</si>
  <si>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</si>
  <si>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</si>
  <si>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</si>
  <si>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</si>
  <si>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</si>
  <si>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</si>
  <si>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</si>
  <si>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</si>
  <si>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</si>
  <si>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</si>
  <si>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</si>
  <si>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</si>
  <si>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</si>
  <si>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</si>
  <si>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</si>
  <si>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</si>
  <si>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</si>
  <si>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</si>
  <si>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</si>
  <si>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</si>
  <si>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</si>
  <si>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</si>
  <si>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</si>
  <si>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</si>
  <si>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</si>
  <si>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</si>
  <si>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</si>
  <si>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</si>
  <si>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</si>
  <si>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</si>
  <si>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</si>
  <si>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</si>
  <si>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</si>
  <si>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</si>
  <si>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</si>
  <si>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</si>
  <si>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</si>
  <si>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</si>
  <si>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</si>
  <si>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</si>
  <si>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</si>
  <si>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</si>
  <si>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</si>
  <si>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</si>
  <si>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</si>
  <si>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</si>
  <si>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</si>
  <si>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</si>
  <si>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</si>
  <si>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</si>
  <si>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</si>
  <si>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</si>
  <si>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</si>
  <si>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</si>
  <si>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</si>
  <si>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</si>
  <si>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</si>
  <si>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</si>
  <si>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</si>
  <si>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</si>
  <si>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</si>
  <si>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</si>
  <si>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</si>
  <si>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</si>
  <si>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</si>
  <si>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</si>
  <si>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</si>
  <si>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</si>
  <si>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</si>
  <si>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</si>
  <si>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</si>
  <si>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</si>
  <si>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</si>
  <si>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</si>
  <si>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</si>
  <si>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</si>
  <si>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</si>
  <si>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</si>
  <si>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</si>
  <si>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</si>
  <si>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</si>
  <si>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</si>
  <si>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</si>
  <si>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</si>
  <si>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</si>
  <si>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</si>
  <si>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</si>
  <si>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</si>
  <si>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</si>
  <si>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</si>
  <si>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</si>
  <si>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</si>
  <si>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</si>
  <si>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</si>
  <si>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</si>
  <si>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</si>
  <si>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</si>
  <si>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</si>
  <si>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</si>
  <si>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</si>
  <si>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</si>
  <si>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</si>
  <si>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</si>
  <si>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</si>
  <si>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</si>
  <si>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</si>
  <si>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</si>
  <si>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</si>
  <si>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</si>
  <si>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</si>
  <si>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</si>
  <si>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</si>
  <si>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</si>
  <si>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</si>
  <si>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</si>
  <si>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</si>
  <si>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</si>
  <si>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</si>
  <si>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</si>
  <si>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</si>
  <si>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</si>
  <si>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</si>
  <si>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</si>
  <si>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</si>
  <si>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</si>
  <si>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</si>
  <si>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</si>
  <si>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</si>
  <si>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</si>
  <si>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</si>
  <si>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</si>
  <si>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</si>
  <si>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</si>
  <si>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</si>
  <si>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</si>
  <si>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</si>
  <si>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</si>
  <si>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</si>
  <si>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</si>
  <si>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</si>
  <si>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</si>
  <si>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</si>
  <si>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</si>
  <si>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</si>
  <si>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</si>
  <si>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</si>
  <si>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</si>
  <si>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</si>
  <si>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</si>
  <si>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</si>
  <si>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</si>
  <si>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</si>
  <si>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</si>
  <si>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</si>
  <si>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</si>
  <si>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</si>
  <si>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</si>
  <si>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</si>
  <si>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</si>
  <si>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</si>
  <si>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</si>
  <si>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</si>
  <si>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</si>
  <si>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</si>
  <si>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</si>
  <si>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</si>
  <si>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</si>
  <si>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</si>
  <si>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</si>
  <si>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</si>
  <si>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</si>
  <si>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</si>
  <si>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</si>
  <si>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</si>
  <si>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</si>
  <si>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</si>
  <si>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</si>
  <si>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</si>
  <si>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</si>
  <si>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</si>
  <si>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</si>
  <si>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</si>
  <si>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</si>
  <si>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</si>
  <si>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</si>
  <si>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</si>
  <si>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</si>
  <si>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</si>
  <si>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</si>
  <si>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</si>
  <si>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</si>
  <si>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</si>
  <si>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</si>
  <si>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</si>
  <si>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</si>
  <si>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</si>
  <si>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</si>
  <si>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</si>
  <si>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</si>
  <si>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</si>
  <si>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</si>
  <si>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</si>
  <si>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</si>
  <si>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</si>
  <si>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</si>
  <si>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</si>
  <si>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</si>
  <si>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</si>
  <si>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</si>
  <si>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</si>
  <si>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</si>
  <si>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</si>
  <si>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</si>
  <si>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</si>
  <si>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</si>
  <si>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</si>
  <si>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</si>
  <si>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</si>
  <si>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</si>
  <si>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</si>
  <si>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</si>
  <si>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</si>
  <si>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</si>
  <si>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</si>
  <si>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</si>
  <si>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</si>
  <si>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</si>
  <si>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</si>
  <si>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</si>
  <si>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</si>
  <si>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</si>
  <si>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</si>
  <si>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</si>
  <si>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</si>
  <si>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</si>
  <si>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</si>
  <si>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</si>
  <si>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</si>
  <si>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</si>
  <si>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</si>
  <si>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</si>
  <si>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</si>
  <si>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</si>
  <si>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</si>
  <si>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</si>
  <si>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</si>
  <si>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</si>
  <si>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</si>
  <si>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</si>
  <si>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</si>
  <si>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</si>
  <si>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</si>
  <si>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</si>
  <si>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</si>
  <si>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</si>
  <si>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</si>
  <si>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</si>
  <si>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</si>
  <si>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</si>
  <si>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</si>
  <si>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</si>
  <si>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</si>
  <si>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</si>
  <si>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</si>
  <si>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</si>
  <si>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</si>
  <si>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</si>
  <si>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</si>
  <si>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</si>
  <si>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</si>
  <si>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</si>
  <si>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</si>
  <si>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</si>
  <si>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</si>
  <si>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</si>
  <si>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</si>
  <si>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</si>
  <si>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</si>
  <si>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</si>
  <si>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</si>
  <si>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</si>
  <si>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</si>
  <si>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</si>
  <si>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</si>
  <si>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</si>
  <si>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</si>
  <si>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</si>
  <si>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</si>
  <si>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</si>
  <si>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</si>
  <si>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</si>
  <si>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</si>
  <si>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</si>
  <si>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</si>
  <si>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</si>
  <si>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</si>
  <si>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</si>
  <si>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</si>
  <si>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</si>
  <si>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</si>
  <si>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</si>
  <si>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</si>
  <si>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</si>
  <si>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</si>
  <si>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</si>
  <si>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</si>
  <si>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</si>
  <si>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</si>
  <si>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</si>
  <si>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</si>
  <si>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</si>
  <si>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</si>
  <si>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</si>
  <si>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</si>
  <si>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</si>
  <si>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</si>
  <si>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</si>
  <si>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</si>
  <si>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</si>
  <si>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</si>
  <si>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</si>
  <si>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</si>
  <si>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</si>
  <si>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</si>
  <si>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</si>
  <si>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</si>
  <si>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</si>
  <si>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</si>
  <si>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</si>
  <si>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</si>
  <si>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</si>
  <si>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</si>
  <si>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</si>
  <si>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</si>
  <si>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</si>
  <si>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</si>
  <si>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</si>
  <si>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</si>
  <si>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</si>
  <si>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</si>
  <si>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</si>
  <si>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</si>
  <si>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</si>
  <si>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</si>
  <si>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</si>
  <si>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</si>
  <si>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</si>
  <si>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</si>
  <si>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</si>
  <si>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</si>
  <si>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</si>
  <si>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</si>
  <si>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</si>
  <si>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</si>
  <si>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</si>
  <si>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</si>
  <si>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</si>
  <si>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</si>
  <si>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</si>
  <si>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</si>
  <si>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</si>
  <si>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</si>
  <si>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</si>
  <si>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</si>
  <si>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</si>
  <si>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</si>
  <si>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</si>
  <si>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</si>
  <si>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</si>
  <si>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</si>
  <si>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</si>
  <si>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</si>
  <si>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</si>
  <si>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</si>
  <si>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</si>
  <si>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</si>
  <si>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</si>
  <si>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</si>
  <si>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</si>
  <si>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</si>
  <si>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</si>
  <si>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</si>
  <si>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</si>
  <si>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</si>
  <si>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</si>
  <si>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</si>
  <si>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</si>
  <si>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</si>
  <si>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</si>
  <si>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</si>
  <si>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</si>
  <si>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</si>
  <si>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</si>
  <si>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</si>
  <si>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</si>
  <si>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</si>
  <si>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</si>
  <si>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</si>
  <si>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</si>
  <si>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</si>
  <si>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</si>
  <si>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</si>
  <si>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</si>
  <si>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</si>
  <si>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</si>
  <si>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</si>
  <si>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</si>
  <si>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</si>
  <si>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</si>
  <si>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</si>
  <si>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</si>
  <si>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</si>
  <si>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</si>
  <si>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</si>
  <si>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</si>
  <si>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</si>
  <si>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</si>
  <si>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</si>
  <si>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</si>
  <si>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</si>
  <si>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</si>
  <si>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</si>
  <si>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</si>
  <si>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</si>
  <si>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</si>
  <si>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</si>
  <si>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</si>
  <si>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</si>
  <si>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</si>
  <si>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</si>
  <si>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</si>
  <si>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</si>
  <si>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</si>
  <si>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</si>
  <si>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</si>
  <si>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</si>
  <si>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</si>
  <si>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</si>
  <si>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</si>
  <si>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</si>
  <si>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</si>
  <si>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</si>
  <si>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</si>
  <si>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</si>
  <si>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</si>
  <si>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</si>
  <si>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</si>
  <si>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</si>
  <si>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</si>
  <si>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</si>
  <si>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</si>
  <si>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</si>
  <si>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</si>
  <si>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</si>
  <si>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</si>
  <si>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</si>
  <si>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</si>
  <si>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</si>
  <si>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</si>
  <si>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</si>
  <si>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</si>
  <si>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</si>
  <si>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</si>
  <si>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</si>
  <si>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</si>
  <si>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</si>
  <si>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</si>
  <si>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</si>
  <si>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</si>
  <si>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</si>
  <si>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</si>
  <si>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</si>
  <si>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</si>
  <si>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</si>
  <si>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</si>
  <si>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</si>
  <si>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</si>
  <si>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</si>
  <si>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</si>
  <si>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</si>
  <si>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</si>
  <si>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</si>
  <si>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</si>
  <si>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</si>
  <si>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</si>
  <si>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</si>
  <si>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</si>
  <si>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</si>
  <si>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</si>
  <si>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</si>
  <si>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</si>
  <si>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</si>
  <si>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</si>
  <si>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</si>
  <si>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</si>
  <si>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</si>
  <si>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</si>
  <si>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</si>
  <si>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</si>
  <si>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</si>
  <si>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</si>
  <si>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</si>
  <si>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</si>
  <si>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</si>
  <si>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</si>
  <si>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</si>
  <si>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</si>
  <si>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</si>
  <si>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</si>
  <si>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</si>
  <si>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</si>
  <si>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</si>
  <si>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</si>
  <si>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</si>
  <si>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</si>
  <si>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</si>
  <si>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</si>
  <si>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</si>
  <si>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</si>
  <si>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</si>
  <si>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</si>
  <si>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</si>
  <si>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</si>
  <si>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</si>
  <si>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</si>
  <si>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</si>
  <si>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</si>
  <si>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</si>
  <si>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</si>
  <si>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</si>
  <si>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</si>
  <si>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</si>
  <si>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</si>
  <si>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</si>
  <si>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</si>
  <si>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</si>
  <si>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</si>
  <si>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</si>
  <si>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</si>
  <si>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</si>
  <si>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</si>
  <si>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</si>
  <si>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</si>
  <si>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</si>
  <si>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</si>
  <si>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</si>
  <si>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</si>
  <si>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</si>
  <si>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</si>
  <si>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</si>
  <si>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</si>
  <si>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</si>
  <si>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</si>
  <si>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</si>
  <si>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</si>
  <si>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</si>
  <si>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</si>
  <si>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</si>
  <si>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</si>
  <si>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</si>
  <si>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</si>
  <si>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</si>
  <si>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</si>
  <si>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</si>
  <si>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</si>
  <si>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</si>
  <si>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</si>
  <si>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</si>
  <si>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</si>
  <si>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</si>
  <si>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</si>
  <si>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</si>
  <si>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</si>
  <si>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</si>
  <si>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</si>
  <si>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</si>
  <si>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</si>
  <si>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</si>
  <si>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</si>
  <si>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</si>
  <si>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</si>
  <si>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</si>
  <si>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</si>
  <si>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</si>
  <si>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</si>
  <si>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</si>
  <si>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</si>
  <si>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</si>
  <si>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</si>
  <si>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</si>
  <si>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</si>
  <si>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</si>
  <si>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</si>
  <si>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</si>
  <si>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</si>
  <si>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</si>
  <si>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</si>
  <si>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</si>
  <si>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</si>
  <si>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</si>
  <si>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</si>
  <si>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</si>
  <si>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</si>
  <si>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</si>
  <si>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</si>
  <si>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</si>
  <si>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</si>
  <si>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</si>
  <si>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</si>
  <si>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</si>
  <si>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</si>
  <si>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</si>
  <si>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</si>
  <si>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</si>
  <si>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</si>
  <si>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</si>
  <si>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</si>
  <si>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</si>
  <si>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</si>
  <si>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</si>
  <si>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</si>
  <si>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</si>
  <si>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</si>
  <si>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</si>
  <si>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</si>
  <si>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</si>
  <si>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</si>
  <si>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</si>
  <si>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</si>
  <si>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</si>
  <si>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</si>
  <si>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</si>
  <si>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</si>
  <si>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</si>
  <si>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</si>
  <si>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</si>
  <si>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</si>
  <si>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</si>
  <si>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</si>
  <si>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</si>
  <si>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</si>
  <si>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</si>
  <si>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</si>
  <si>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</si>
  <si>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</si>
  <si>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</si>
  <si>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</si>
  <si>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</si>
  <si>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</si>
  <si>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</si>
  <si>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</si>
  <si>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</si>
  <si>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</si>
  <si>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</si>
  <si>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</si>
  <si>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</si>
  <si>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</si>
  <si>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</si>
  <si>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</si>
  <si>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</si>
  <si>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</si>
  <si>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</si>
  <si>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</si>
  <si>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</si>
  <si>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</si>
  <si>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</si>
  <si>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</si>
  <si>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</si>
  <si>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</si>
  <si>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</si>
  <si>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</si>
  <si>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</si>
  <si>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</si>
  <si>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</si>
  <si>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</si>
  <si>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</si>
  <si>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</si>
  <si>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</si>
  <si>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</si>
  <si>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</si>
  <si>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</si>
  <si>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</si>
  <si>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</si>
  <si>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</si>
  <si>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</si>
  <si>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</si>
  <si>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</si>
  <si>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</si>
  <si>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</si>
  <si>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</si>
  <si>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</si>
  <si>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</si>
  <si>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</si>
  <si>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</si>
  <si>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</si>
  <si>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</si>
  <si>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</si>
  <si>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</si>
  <si>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</si>
  <si>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</si>
  <si>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</si>
  <si>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</si>
  <si>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</si>
  <si>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</si>
  <si>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</si>
  <si>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</si>
  <si>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</si>
  <si>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</si>
  <si>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</si>
  <si>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</si>
  <si>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</si>
  <si>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</si>
  <si>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</si>
  <si>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</si>
  <si>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</si>
  <si>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</si>
  <si>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</si>
  <si>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</si>
  <si>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</si>
  <si>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</si>
  <si>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</si>
  <si>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</si>
  <si>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</si>
  <si>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</si>
  <si>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</si>
  <si>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</si>
  <si>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</si>
  <si>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</si>
  <si>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</si>
  <si>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</si>
  <si>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</si>
  <si>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</si>
  <si>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</si>
  <si>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</si>
  <si>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</si>
  <si>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</si>
  <si>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</si>
  <si>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</si>
  <si>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</si>
  <si>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</si>
  <si>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</si>
  <si>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</si>
  <si>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</si>
  <si>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</si>
  <si>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</si>
  <si>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</si>
  <si>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</si>
  <si>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</si>
  <si>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</si>
  <si>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</si>
  <si>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</si>
  <si>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</si>
  <si>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</si>
  <si>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</si>
  <si>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</si>
  <si>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</si>
  <si>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</si>
  <si>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</si>
  <si>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</si>
  <si>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</si>
  <si>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</si>
  <si>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</si>
  <si>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</si>
  <si>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</si>
  <si>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</si>
  <si>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</si>
  <si>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</si>
  <si>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</si>
  <si>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</si>
  <si>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</si>
  <si>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</si>
  <si>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</si>
  <si>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</si>
  <si>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</si>
  <si>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</si>
  <si>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</si>
  <si>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</si>
  <si>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</si>
  <si>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</si>
  <si>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</si>
  <si>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</si>
  <si>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</si>
  <si>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</si>
  <si>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</si>
  <si>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</si>
  <si>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</si>
  <si>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</si>
  <si>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</si>
  <si>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</si>
  <si>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</si>
  <si>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</si>
  <si>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</si>
  <si>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</si>
  <si>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</si>
  <si>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</si>
  <si>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</si>
  <si>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</si>
  <si>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</si>
  <si>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</si>
  <si>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</si>
  <si>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</si>
  <si>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</si>
  <si>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</si>
  <si>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</si>
  <si>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</si>
  <si>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</si>
  <si>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</si>
  <si>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</si>
  <si>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</si>
  <si>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</si>
  <si>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</si>
  <si>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</si>
  <si>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</si>
  <si>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</si>
  <si>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</si>
  <si>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</si>
  <si>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</si>
  <si>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</si>
  <si>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</si>
  <si>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</si>
  <si>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</si>
  <si>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</si>
  <si>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</si>
  <si>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</si>
  <si>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</si>
  <si>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</si>
  <si>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</si>
  <si>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</si>
  <si>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</si>
  <si>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</si>
  <si>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</si>
  <si>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</si>
  <si>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</si>
  <si>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</si>
  <si>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</si>
  <si>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</si>
  <si>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</si>
  <si>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</si>
  <si>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</si>
  <si>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</si>
  <si>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</si>
  <si>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</si>
  <si>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</si>
  <si>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</si>
  <si>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</si>
  <si>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</si>
  <si>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</si>
  <si>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</si>
  <si>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</si>
  <si>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</si>
  <si>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</si>
  <si>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</si>
  <si>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</si>
  <si>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</si>
  <si>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</si>
  <si>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</si>
  <si>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</si>
  <si>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</si>
  <si>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</si>
  <si>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</si>
  <si>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</si>
  <si>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</si>
  <si>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</si>
  <si>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</si>
  <si>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</si>
  <si>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</si>
  <si>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</si>
  <si>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</si>
  <si>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</si>
  <si>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</si>
  <si>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</si>
  <si>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</si>
  <si>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</si>
  <si>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</si>
  <si>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</si>
  <si>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</si>
  <si>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</si>
  <si>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</si>
  <si>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</si>
  <si>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</si>
  <si>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</si>
  <si>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</si>
  <si>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</si>
  <si>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</si>
  <si>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</si>
  <si>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</si>
  <si>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</si>
  <si>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</si>
  <si>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</si>
  <si>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</si>
  <si>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</si>
  <si>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</si>
  <si>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</si>
  <si>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</si>
  <si>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</si>
  <si>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</si>
  <si>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</si>
  <si>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</si>
  <si>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</si>
  <si>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</si>
  <si>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</si>
  <si>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</si>
  <si>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</si>
  <si>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</si>
  <si>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</si>
  <si>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</si>
  <si>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</si>
  <si>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</si>
  <si>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</si>
  <si>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</si>
  <si>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</si>
  <si>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</si>
  <si>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</si>
  <si>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</si>
  <si>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</si>
  <si>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</si>
  <si>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</si>
  <si>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</si>
  <si>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</si>
  <si>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</si>
  <si>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</si>
  <si>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</si>
  <si>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</si>
  <si>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</si>
  <si>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</si>
  <si>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</si>
  <si>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</si>
  <si>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</si>
  <si>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</si>
  <si>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</si>
  <si>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</si>
  <si>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</si>
  <si>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</si>
  <si>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</si>
  <si>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</si>
  <si>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</si>
  <si>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</si>
  <si>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</si>
  <si>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</si>
  <si>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</si>
  <si>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</si>
  <si>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</si>
  <si>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</si>
  <si>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</si>
  <si>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</si>
  <si>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</si>
  <si>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</si>
  <si>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</si>
  <si>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</si>
  <si>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</si>
  <si>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</si>
  <si>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</si>
  <si>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</si>
  <si>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</si>
  <si>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</si>
  <si>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</si>
  <si>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</si>
  <si>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</si>
  <si>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</si>
  <si>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</si>
  <si>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</si>
  <si>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</si>
  <si>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</si>
  <si>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</si>
  <si>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</si>
  <si>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</si>
  <si>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</si>
  <si>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</si>
  <si>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</si>
  <si>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</si>
  <si>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</si>
  <si>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</si>
  <si>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</si>
  <si>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</si>
  <si>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</si>
  <si>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</si>
  <si>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</si>
  <si>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</si>
  <si>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</si>
  <si>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</si>
  <si>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</si>
  <si>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</si>
  <si>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</si>
  <si>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</si>
  <si>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</si>
  <si>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</si>
  <si>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</si>
  <si>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</si>
  <si>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</si>
  <si>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</si>
  <si>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</si>
  <si>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</si>
  <si>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</si>
  <si>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</si>
  <si>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</si>
  <si>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</si>
  <si>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</si>
  <si>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</si>
  <si>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</si>
  <si>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</si>
  <si>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</si>
  <si>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</si>
  <si>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</si>
  <si>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</si>
  <si>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</si>
  <si>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</si>
  <si>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</si>
  <si>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</si>
  <si>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</si>
  <si>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</si>
  <si>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</si>
  <si>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</si>
  <si>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</si>
  <si>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</si>
  <si>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</si>
  <si>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</si>
  <si>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</si>
  <si>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</si>
  <si>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</si>
  <si>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</si>
  <si>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</si>
  <si>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</si>
  <si>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</si>
  <si>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</si>
  <si>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</si>
  <si>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</si>
  <si>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</si>
  <si>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</si>
  <si>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</si>
  <si>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</si>
  <si>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</si>
  <si>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</si>
  <si>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</si>
  <si>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</si>
  <si>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</si>
  <si>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</si>
  <si>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</si>
  <si>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</si>
  <si>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</si>
  <si>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</si>
  <si>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</si>
  <si>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</si>
  <si>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</si>
  <si>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</si>
  <si>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</si>
  <si>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</si>
  <si>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</si>
  <si>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</si>
  <si>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</si>
  <si>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</si>
  <si>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</si>
  <si>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</si>
  <si>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</si>
  <si>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</si>
  <si>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</si>
  <si>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</si>
  <si>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</si>
  <si>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</si>
  <si>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</si>
  <si>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</si>
  <si>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</si>
  <si>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</si>
  <si>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</si>
  <si>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</si>
  <si>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</si>
  <si>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</si>
  <si>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</si>
  <si>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</si>
  <si>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</si>
  <si>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</si>
  <si>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</si>
  <si>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</si>
  <si>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</si>
  <si>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</si>
  <si>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</si>
  <si>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</si>
  <si>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</si>
  <si>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</si>
  <si>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</si>
  <si>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</si>
  <si>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</si>
  <si>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</si>
  <si>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</si>
  <si>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</si>
  <si>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</si>
  <si>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</si>
  <si>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</si>
  <si>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</si>
  <si>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</si>
  <si>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</si>
  <si>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</si>
  <si>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</si>
  <si>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</si>
  <si>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</si>
  <si>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</si>
  <si>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</si>
  <si>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</si>
  <si>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</si>
  <si>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</si>
  <si>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</si>
  <si>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</si>
  <si>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</si>
  <si>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</si>
  <si>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</si>
  <si>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</si>
  <si>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</si>
  <si>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</si>
  <si>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</si>
  <si>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</si>
  <si>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</si>
  <si>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</si>
  <si>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</si>
  <si>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</si>
  <si>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</si>
  <si>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</si>
  <si>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</si>
  <si>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</si>
  <si>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</si>
  <si>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</si>
  <si>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</si>
  <si>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</si>
  <si>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</si>
  <si>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</si>
  <si>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</si>
  <si>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</si>
  <si>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</si>
  <si>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</si>
  <si>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</si>
  <si>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</si>
  <si>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</si>
  <si>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</si>
  <si>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</si>
  <si>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</si>
  <si>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</si>
  <si>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</si>
  <si>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</si>
  <si>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</si>
  <si>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</si>
  <si>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</si>
  <si>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</si>
  <si>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</si>
  <si>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</si>
  <si>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</si>
  <si>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</si>
  <si>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</si>
  <si>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</si>
  <si>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</si>
  <si>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</si>
  <si>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</si>
  <si>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</si>
  <si>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</si>
  <si>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</si>
  <si>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</si>
  <si>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</si>
  <si>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</si>
  <si>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</si>
  <si>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</si>
  <si>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</si>
  <si>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</si>
  <si>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</si>
  <si>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</si>
  <si>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</si>
  <si>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</si>
  <si>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</si>
  <si>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</si>
  <si>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</si>
  <si>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</si>
  <si>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</si>
  <si>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</si>
  <si>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</si>
  <si>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</si>
  <si>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</si>
  <si>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</si>
  <si>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</si>
  <si>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</si>
  <si>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</si>
  <si>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</si>
  <si>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</si>
  <si>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</si>
  <si>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</si>
  <si>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</si>
  <si>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</si>
  <si>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</si>
  <si>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</si>
  <si>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</si>
  <si>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</si>
  <si>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</si>
  <si>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</si>
  <si>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</si>
  <si>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</si>
  <si>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</si>
  <si>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</si>
  <si>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</si>
  <si>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</si>
  <si>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</si>
  <si>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</si>
  <si>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</si>
  <si>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</si>
  <si>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</si>
  <si>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</si>
  <si>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</si>
  <si>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</si>
  <si>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</si>
  <si>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</si>
  <si>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</si>
  <si>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</si>
  <si>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</si>
  <si>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</si>
  <si>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</si>
  <si>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</si>
  <si>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</si>
  <si>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</si>
  <si>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</si>
  <si>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</si>
  <si>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</si>
  <si>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</si>
  <si>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</si>
  <si>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</si>
  <si>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</si>
  <si>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</si>
  <si>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</si>
  <si>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</si>
  <si>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</si>
  <si>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</si>
  <si>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</si>
  <si>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</si>
  <si>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</si>
  <si>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</si>
  <si>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</si>
  <si>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</si>
  <si>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</si>
  <si>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</si>
  <si>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</si>
  <si>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</si>
  <si>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</si>
  <si>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</si>
  <si>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</si>
  <si>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</si>
  <si>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</si>
  <si>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</si>
  <si>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</si>
  <si>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</si>
  <si>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</si>
  <si>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</si>
  <si>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</si>
  <si>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</si>
  <si>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</si>
  <si>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</si>
  <si>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</si>
  <si>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</si>
  <si>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</si>
  <si>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</si>
  <si>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</si>
  <si>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</si>
  <si>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</si>
  <si>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</si>
  <si>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</si>
  <si>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</si>
  <si>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</si>
  <si>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</si>
  <si>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</si>
  <si>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</si>
  <si>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</si>
  <si>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</si>
  <si>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</si>
  <si>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</si>
  <si>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</si>
  <si>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</si>
  <si>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</si>
  <si>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</si>
  <si>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</si>
  <si>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</si>
  <si>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</si>
  <si>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</si>
  <si>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</si>
  <si>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</si>
  <si>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</si>
  <si>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</si>
  <si>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</si>
  <si>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</si>
  <si>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</si>
  <si>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</si>
  <si>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</si>
  <si>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</si>
  <si>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</si>
  <si>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</si>
  <si>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</si>
  <si>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</si>
  <si>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</si>
  <si>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</si>
  <si>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</si>
  <si>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</si>
  <si>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</si>
  <si>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</si>
  <si>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</si>
  <si>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</si>
  <si>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</si>
  <si>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</si>
  <si>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</si>
  <si>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</si>
  <si>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</si>
  <si>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</si>
  <si>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</si>
  <si>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</si>
  <si>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</si>
  <si>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</si>
  <si>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</si>
  <si>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</si>
  <si>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</si>
  <si>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</si>
  <si>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</si>
  <si>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</si>
  <si>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</si>
  <si>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</si>
  <si>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</si>
  <si>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</si>
  <si>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</si>
  <si>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</si>
  <si>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</si>
  <si>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</si>
  <si>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</si>
  <si>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</si>
  <si>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</si>
  <si>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</si>
  <si>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</si>
  <si>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</si>
  <si>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</si>
  <si>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</si>
  <si>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</si>
  <si>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</si>
  <si>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</si>
  <si>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</si>
  <si>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</si>
  <si>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</si>
  <si>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</si>
  <si>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</si>
  <si>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</si>
  <si>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</si>
  <si>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</si>
  <si>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</si>
  <si>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</si>
  <si>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</si>
  <si>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</si>
  <si>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</si>
  <si>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</si>
  <si>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</si>
  <si>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</si>
  <si>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</si>
  <si>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</si>
  <si>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</si>
  <si>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</si>
  <si>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</si>
  <si>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</si>
  <si>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</si>
  <si>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</si>
  <si>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</si>
  <si>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</si>
  <si>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</si>
  <si>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</si>
  <si>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</si>
  <si>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</si>
  <si>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</si>
  <si>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</si>
  <si>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</si>
  <si>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</si>
  <si>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</si>
  <si>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</si>
  <si>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</si>
  <si>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</si>
  <si>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</si>
  <si>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</si>
  <si>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</si>
  <si>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</si>
  <si>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</si>
  <si>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</si>
  <si>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</si>
  <si>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</si>
  <si>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</si>
  <si>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</si>
  <si>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</si>
  <si>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</si>
  <si>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</si>
  <si>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</si>
  <si>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</si>
  <si>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</si>
  <si>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</si>
  <si>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</si>
  <si>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</si>
  <si>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</si>
  <si>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</si>
  <si>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</si>
  <si>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</si>
  <si>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</si>
  <si>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</si>
  <si>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</si>
  <si>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</si>
  <si>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</si>
  <si>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</si>
  <si>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</si>
  <si>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</si>
  <si>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</si>
  <si>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</si>
  <si>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</si>
  <si>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</si>
  <si>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</si>
  <si>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</si>
  <si>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</si>
  <si>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</si>
  <si>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</si>
  <si>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</si>
  <si>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</si>
  <si>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</si>
  <si>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</si>
  <si>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</si>
  <si>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</si>
  <si>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</si>
  <si>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</si>
  <si>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</si>
  <si>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</si>
  <si>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</si>
  <si>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</si>
  <si>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</si>
  <si>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</si>
  <si>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</si>
  <si>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</si>
  <si>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</si>
  <si>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</si>
  <si>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</si>
  <si>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</si>
  <si>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</si>
  <si>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</si>
  <si>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</si>
  <si>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</si>
  <si>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</si>
  <si>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</si>
  <si>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</si>
  <si>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</si>
  <si>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</si>
  <si>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</si>
  <si>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</si>
  <si>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</si>
  <si>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</si>
  <si>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</si>
  <si>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</si>
  <si>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</si>
  <si>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</si>
  <si>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</si>
  <si>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</si>
  <si>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</si>
  <si>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</si>
  <si>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</si>
  <si>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</si>
  <si>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</si>
  <si>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</si>
  <si>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</si>
  <si>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</si>
  <si>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</si>
  <si>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</si>
  <si>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</si>
  <si>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</si>
  <si>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</si>
  <si>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</si>
  <si>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</si>
  <si>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</si>
  <si>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</si>
  <si>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</si>
  <si>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</si>
  <si>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</si>
  <si>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</si>
  <si>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</si>
  <si>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</si>
  <si>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</si>
  <si>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</si>
  <si>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</si>
  <si>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</si>
  <si>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</si>
  <si>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</si>
  <si>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</si>
  <si>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</si>
  <si>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</si>
  <si>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</si>
  <si>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</si>
  <si>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</si>
  <si>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</si>
  <si>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</si>
  <si>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</si>
  <si>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</si>
  <si>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</si>
  <si>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</si>
  <si>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</si>
  <si>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</si>
  <si>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</si>
  <si>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</si>
  <si>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</si>
  <si>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</si>
  <si>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</si>
  <si>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</si>
  <si>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</si>
  <si>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</si>
  <si>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</si>
  <si>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</si>
  <si>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</si>
  <si>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</si>
  <si>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</si>
  <si>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</si>
  <si>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</si>
  <si>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</si>
  <si>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</si>
  <si>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</si>
  <si>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</si>
  <si>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</si>
  <si>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</si>
  <si>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</si>
  <si>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</si>
  <si>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</si>
  <si>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</si>
  <si>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</si>
  <si>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</si>
  <si>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</si>
  <si>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</si>
  <si>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</si>
  <si>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</si>
  <si>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</si>
  <si>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</si>
  <si>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</si>
  <si>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</si>
  <si>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</si>
  <si>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</si>
  <si>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</si>
  <si>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</si>
  <si>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</si>
  <si>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</si>
  <si>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</si>
  <si>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</si>
  <si>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</si>
  <si>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</si>
  <si>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</si>
  <si>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</si>
  <si>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</si>
  <si>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</si>
  <si>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</si>
  <si>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</si>
  <si>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</si>
  <si>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</si>
  <si>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</si>
  <si>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</si>
  <si>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</si>
  <si>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</si>
  <si>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</si>
  <si>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</si>
  <si>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</si>
  <si>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</si>
  <si>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</si>
  <si>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</si>
  <si>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</si>
  <si>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</si>
  <si>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</si>
  <si>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</si>
  <si>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</si>
  <si>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</si>
  <si>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</si>
  <si>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</si>
  <si>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</si>
  <si>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</si>
  <si>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</si>
  <si>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</si>
  <si>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</si>
  <si>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</si>
  <si>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</si>
  <si>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</si>
  <si>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</si>
  <si>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</si>
  <si>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</si>
  <si>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</si>
  <si>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</si>
  <si>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</si>
  <si>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</si>
  <si>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</si>
  <si>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</si>
  <si>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</si>
  <si>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</si>
  <si>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</si>
  <si>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</si>
  <si>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</si>
  <si>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</si>
  <si>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</si>
  <si>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</si>
  <si>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</si>
  <si>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</si>
  <si>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</si>
  <si>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</si>
  <si>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</si>
  <si>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</si>
  <si>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</si>
  <si>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</si>
  <si>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</si>
  <si>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</si>
  <si>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</si>
  <si>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</si>
  <si>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</si>
  <si>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</si>
  <si>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</si>
  <si>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</si>
  <si>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</si>
  <si>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</si>
  <si>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</si>
  <si>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</si>
  <si>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</si>
  <si>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</si>
  <si>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</si>
  <si>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</si>
  <si>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</si>
  <si>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</si>
  <si>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</si>
  <si>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</si>
  <si>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</si>
  <si>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</si>
  <si>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</si>
  <si>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</si>
  <si>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</si>
  <si>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</si>
  <si>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</si>
  <si>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</si>
  <si>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</si>
  <si>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</si>
  <si>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</si>
  <si>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</si>
  <si>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</si>
  <si>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</si>
  <si>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</si>
  <si>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</si>
  <si>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</si>
  <si>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</si>
  <si>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</si>
  <si>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</si>
  <si>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</si>
  <si>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</si>
  <si>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</si>
  <si>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</si>
  <si>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</si>
  <si>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</si>
  <si>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</si>
  <si>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</si>
  <si>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</si>
  <si>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</si>
  <si>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</si>
  <si>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</si>
  <si>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</si>
  <si>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</si>
  <si>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</si>
  <si>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</si>
  <si>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</si>
  <si>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</si>
  <si>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</si>
  <si>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</si>
  <si>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</si>
  <si>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</si>
  <si>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</si>
  <si>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</si>
  <si>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</si>
  <si>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</si>
  <si>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</si>
  <si>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</si>
  <si>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</si>
  <si>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</si>
  <si>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</si>
  <si>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</si>
  <si>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</si>
  <si>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</si>
  <si>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</si>
  <si>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</si>
  <si>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</si>
  <si>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</si>
  <si>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</si>
  <si>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</si>
  <si>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</si>
  <si>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</si>
  <si>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</si>
  <si>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</si>
  <si>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</si>
  <si>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</si>
  <si>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</si>
  <si>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</si>
  <si>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</si>
  <si>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</si>
  <si>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</si>
  <si>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</si>
  <si>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</si>
  <si>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</si>
  <si>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</si>
  <si>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</si>
  <si>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</si>
  <si>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</si>
  <si>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</si>
  <si>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</si>
  <si>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</si>
  <si>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</si>
  <si>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</si>
  <si>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</si>
  <si>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</si>
  <si>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</si>
  <si>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</si>
  <si>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</si>
  <si>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</si>
  <si>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</si>
  <si>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</si>
  <si>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</si>
  <si>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</si>
  <si>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</si>
  <si>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</si>
  <si>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</si>
  <si>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</si>
  <si>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</si>
  <si>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</si>
  <si>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</si>
  <si>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</si>
  <si>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</si>
  <si>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</si>
  <si>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</si>
  <si>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</si>
  <si>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</si>
  <si>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</si>
  <si>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</si>
  <si>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</si>
  <si>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</si>
  <si>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</si>
  <si>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</si>
  <si>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</si>
  <si>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</si>
  <si>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</si>
  <si>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</si>
  <si>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</si>
  <si>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</si>
  <si>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</si>
  <si>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</si>
  <si>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</si>
  <si>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</si>
  <si>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</si>
  <si>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</si>
  <si>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</si>
  <si>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</si>
  <si>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</si>
  <si>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</si>
  <si>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</si>
  <si>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</si>
  <si>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</si>
  <si>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</si>
  <si>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</si>
  <si>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</si>
  <si>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</si>
  <si>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</si>
  <si>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</si>
  <si>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</si>
  <si>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</si>
  <si>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</si>
  <si>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</si>
  <si>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</si>
  <si>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</si>
  <si>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</si>
  <si>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</si>
  <si>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</si>
  <si>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</si>
  <si>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</si>
  <si>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</si>
  <si>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</si>
  <si>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</si>
  <si>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</si>
  <si>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</si>
  <si>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</si>
  <si>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</si>
  <si>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</si>
  <si>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</si>
  <si>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</si>
  <si>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</si>
  <si>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</si>
  <si>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</si>
  <si>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</si>
  <si>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</si>
  <si>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</si>
  <si>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</si>
  <si>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</si>
  <si>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</si>
  <si>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</si>
  <si>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</si>
  <si>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</si>
  <si>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</si>
  <si>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</si>
  <si>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</si>
  <si>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</si>
  <si>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</si>
  <si>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</si>
  <si>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</si>
  <si>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</si>
  <si>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</si>
  <si>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</si>
  <si>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</si>
  <si>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</si>
  <si>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</si>
  <si>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</si>
  <si>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</si>
  <si>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</si>
  <si>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</si>
  <si>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</si>
  <si>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</si>
  <si>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</si>
  <si>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</si>
  <si>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</si>
  <si>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</si>
  <si>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</si>
  <si>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</si>
  <si>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</si>
  <si>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</si>
  <si>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</si>
  <si>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</si>
  <si>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</si>
  <si>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</si>
  <si>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</si>
  <si>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</si>
  <si>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</si>
  <si>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</si>
  <si>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</si>
  <si>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</si>
  <si>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</si>
  <si>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</si>
  <si>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</si>
  <si>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</si>
  <si>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</si>
  <si>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</si>
  <si>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</si>
  <si>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</si>
  <si>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</si>
  <si>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</si>
  <si>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</si>
  <si>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</si>
  <si>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</si>
  <si>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</si>
  <si>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</si>
  <si>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</si>
  <si>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</si>
  <si>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</si>
  <si>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</si>
  <si>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</si>
  <si>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</si>
  <si>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</si>
  <si>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</si>
  <si>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</si>
  <si>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</si>
  <si>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</si>
  <si>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</si>
  <si>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</si>
  <si>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</si>
  <si>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</si>
  <si>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</si>
  <si>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</si>
  <si>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</si>
  <si>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</si>
  <si>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</si>
  <si>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</si>
  <si>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</si>
  <si>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</si>
  <si>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</si>
  <si>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</si>
  <si>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</si>
  <si>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</si>
  <si>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</si>
  <si>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</si>
  <si>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</si>
  <si>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</si>
  <si>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</si>
  <si>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</si>
  <si>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</si>
  <si>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</si>
  <si>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</si>
  <si>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</si>
  <si>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</si>
  <si>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</si>
  <si>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</si>
  <si>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</si>
  <si>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</si>
  <si>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</si>
  <si>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</si>
  <si>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</si>
  <si>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</si>
  <si>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</si>
  <si>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</si>
  <si>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</si>
  <si>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</si>
  <si>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</si>
  <si>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</si>
  <si>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</si>
  <si>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</si>
  <si>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</si>
  <si>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</si>
  <si>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</si>
  <si>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</si>
  <si>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</si>
  <si>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</si>
  <si>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</si>
  <si>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</si>
  <si>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</si>
  <si>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</si>
  <si>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</si>
  <si>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</si>
  <si>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</si>
  <si>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</si>
  <si>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</si>
  <si>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</si>
  <si>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</si>
  <si>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</si>
  <si>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</si>
  <si>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</si>
  <si>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</si>
  <si>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</si>
  <si>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</si>
  <si>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</si>
  <si>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</si>
  <si>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</si>
  <si>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</si>
  <si>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</si>
  <si>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</si>
  <si>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</si>
  <si>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</si>
  <si>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</si>
  <si>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</si>
  <si>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</si>
  <si>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</si>
  <si>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</si>
  <si>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</si>
  <si>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</si>
  <si>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</si>
  <si>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</si>
  <si>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</si>
  <si>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</si>
  <si>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</si>
  <si>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</si>
  <si>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</si>
  <si>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</si>
  <si>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</si>
  <si>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</si>
  <si>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</si>
  <si>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</si>
  <si>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</si>
  <si>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</si>
  <si>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</si>
  <si>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</si>
  <si>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</si>
  <si>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</si>
  <si>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</si>
  <si>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</si>
  <si>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</si>
  <si>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</si>
  <si>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</si>
  <si>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</si>
  <si>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</si>
  <si>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</si>
  <si>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</si>
  <si>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</si>
  <si>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</si>
  <si>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</si>
  <si>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</si>
  <si>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</si>
  <si>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</si>
  <si>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</si>
  <si>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</si>
  <si>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</si>
  <si>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</si>
  <si>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</si>
  <si>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</si>
  <si>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</si>
  <si>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</si>
  <si>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</si>
  <si>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</si>
  <si>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</si>
  <si>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</si>
  <si>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</si>
  <si>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</si>
  <si>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</si>
  <si>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</si>
  <si>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</si>
  <si>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</si>
  <si>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</si>
  <si>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</si>
  <si>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</si>
  <si>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</si>
  <si>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</si>
  <si>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</si>
  <si>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</si>
  <si>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</si>
  <si>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</si>
  <si>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</si>
  <si>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</si>
  <si>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</si>
  <si>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</si>
  <si>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</si>
  <si>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</si>
  <si>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</si>
  <si>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</si>
  <si>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</si>
  <si>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</si>
  <si>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</si>
  <si>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</si>
  <si>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</si>
  <si>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</si>
  <si>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</si>
  <si>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</si>
  <si>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</si>
  <si>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</si>
  <si>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</si>
  <si>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</si>
  <si>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</si>
  <si>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</si>
  <si>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</si>
  <si>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</si>
  <si>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</si>
  <si>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</si>
  <si>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</si>
  <si>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</si>
  <si>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</si>
  <si>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</si>
  <si>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</si>
  <si>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</si>
  <si>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</si>
  <si>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</si>
  <si>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</si>
  <si>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</si>
  <si>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</si>
  <si>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</si>
  <si>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</si>
  <si>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</si>
  <si>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</si>
  <si>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</si>
  <si>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</si>
  <si>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</si>
  <si>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</si>
  <si>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</si>
  <si>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</si>
  <si>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</si>
  <si>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</si>
  <si>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</si>
  <si>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</si>
  <si>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</si>
  <si>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</si>
  <si>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</si>
  <si>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</si>
  <si>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</si>
  <si>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</si>
  <si>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</si>
  <si>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</si>
  <si>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</si>
  <si>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</si>
  <si>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</si>
  <si>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</si>
  <si>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</si>
  <si>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</si>
  <si>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</si>
  <si>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</si>
  <si>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</si>
  <si>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</si>
  <si>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</si>
  <si>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</si>
  <si>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</si>
  <si>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</si>
  <si>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</si>
  <si>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</si>
  <si>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</si>
  <si>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</si>
  <si>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</si>
  <si>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</si>
  <si>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</si>
  <si>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</si>
  <si>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</si>
  <si>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</si>
  <si>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</si>
  <si>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</si>
  <si>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</si>
  <si>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</si>
  <si>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</si>
  <si>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</si>
  <si>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</si>
  <si>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</si>
  <si>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</si>
  <si>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</si>
  <si>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</si>
  <si>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</si>
  <si>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</si>
  <si>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</si>
  <si>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</si>
  <si>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</si>
  <si>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</si>
  <si>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</si>
  <si>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</si>
  <si>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</si>
  <si>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</si>
  <si>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</si>
  <si>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</si>
  <si>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</si>
  <si>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</si>
  <si>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</si>
  <si>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</si>
  <si>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</si>
  <si>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</si>
  <si>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</si>
  <si>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</si>
  <si>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</si>
  <si>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</si>
  <si>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</si>
  <si>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</si>
  <si>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</si>
  <si>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</si>
  <si>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</si>
  <si>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</si>
  <si>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</si>
  <si>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</si>
  <si>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</si>
  <si>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</si>
  <si>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</si>
  <si>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</si>
  <si>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</si>
  <si>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</si>
  <si>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</si>
  <si>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</si>
  <si>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</si>
  <si>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</si>
  <si>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</si>
  <si>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</si>
  <si>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</si>
  <si>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</si>
  <si>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</si>
  <si>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</si>
  <si>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</si>
  <si>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</si>
  <si>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</si>
  <si>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</si>
  <si>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</si>
  <si>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</si>
  <si>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</si>
  <si>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</si>
  <si>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</si>
  <si>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</si>
  <si>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</si>
  <si>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</si>
  <si>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</si>
  <si>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</si>
  <si>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</si>
  <si>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</si>
  <si>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</si>
  <si>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</si>
  <si>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</si>
  <si>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</si>
  <si>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</si>
  <si>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</si>
  <si>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</si>
  <si>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</si>
  <si>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</si>
  <si>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</si>
  <si>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</si>
  <si>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</si>
  <si>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</si>
  <si>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</si>
  <si>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</si>
  <si>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</si>
  <si>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</si>
  <si>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</si>
  <si>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</si>
  <si>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</si>
  <si>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</si>
  <si>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</si>
  <si>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</si>
  <si>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</si>
  <si>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</si>
  <si>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</si>
  <si>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</si>
  <si>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</si>
  <si>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</si>
  <si>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</si>
  <si>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</si>
  <si>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</si>
  <si>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</si>
  <si>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</si>
  <si>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</si>
  <si>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</si>
  <si>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</si>
  <si>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</si>
  <si>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</si>
  <si>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</si>
  <si>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</si>
  <si>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</si>
  <si>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</si>
  <si>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</si>
  <si>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</si>
  <si>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</si>
  <si>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</si>
  <si>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</si>
  <si>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</si>
  <si>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</si>
  <si>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</si>
  <si>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</si>
  <si>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</si>
  <si>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</si>
  <si>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</si>
  <si>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</si>
  <si>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</si>
  <si>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</si>
  <si>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</si>
  <si>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</si>
  <si>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</si>
  <si>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</si>
  <si>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</si>
  <si>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</si>
  <si>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</si>
  <si>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</si>
  <si>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</si>
  <si>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</si>
  <si>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</si>
  <si>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</si>
  <si>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</si>
  <si>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</si>
  <si>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</si>
  <si>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</si>
  <si>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</si>
  <si>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</si>
  <si>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</si>
  <si>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</si>
  <si>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</si>
  <si>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</si>
  <si>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</si>
  <si>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</si>
  <si>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</si>
  <si>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</si>
  <si>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</si>
  <si>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</si>
  <si>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</si>
  <si>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</si>
  <si>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</si>
  <si>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</si>
  <si>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</si>
  <si>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</si>
  <si>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</si>
  <si>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</si>
  <si>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</si>
  <si>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</si>
  <si>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</si>
  <si>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</si>
  <si>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</si>
  <si>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</si>
  <si>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</si>
  <si>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</si>
  <si>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</si>
  <si>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</si>
  <si>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</si>
  <si>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</si>
  <si>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</si>
  <si>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</si>
  <si>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</si>
  <si>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</si>
  <si>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</si>
  <si>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</si>
  <si>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</si>
  <si>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</si>
  <si>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</si>
  <si>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</si>
  <si>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</si>
  <si>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</si>
  <si>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</si>
  <si>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</si>
  <si>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</si>
  <si>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</si>
  <si>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</si>
  <si>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</si>
  <si>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</si>
  <si>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</si>
  <si>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</si>
  <si>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</si>
  <si>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</si>
  <si>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</si>
  <si>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</si>
  <si>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</si>
  <si>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</si>
  <si>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</si>
  <si>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</si>
  <si>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</si>
  <si>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</si>
  <si>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</si>
  <si>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</si>
  <si>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</si>
  <si>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</si>
  <si>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</si>
  <si>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</si>
  <si>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</si>
  <si>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</si>
  <si>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</si>
  <si>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</si>
  <si>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</si>
  <si>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</si>
  <si>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</si>
  <si>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</si>
  <si>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</si>
  <si>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</si>
  <si>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</si>
  <si>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</si>
  <si>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</si>
  <si>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</si>
  <si>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</si>
  <si>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</si>
  <si>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</si>
  <si>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</si>
  <si>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</si>
  <si>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</si>
  <si>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</si>
  <si>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</si>
  <si>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</si>
  <si>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</si>
  <si>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</si>
  <si>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</si>
  <si>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</si>
  <si>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</si>
  <si>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</si>
  <si>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</si>
  <si>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</si>
  <si>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</si>
  <si>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</si>
  <si>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</si>
  <si>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</si>
  <si>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</si>
  <si>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</si>
  <si>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</si>
  <si>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</si>
  <si>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</si>
  <si>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</si>
  <si>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</si>
  <si>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</si>
  <si>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</si>
  <si>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</si>
  <si>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</si>
  <si>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</si>
  <si>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</si>
  <si>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</si>
  <si>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</si>
  <si>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</si>
  <si>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</si>
  <si>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</si>
  <si>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</si>
  <si>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</si>
  <si>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</si>
  <si>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</si>
  <si>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</si>
  <si>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</si>
  <si>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</si>
  <si>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</si>
  <si>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</si>
  <si>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</si>
  <si>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</si>
  <si>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</si>
  <si>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</si>
  <si>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</si>
  <si>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</si>
  <si>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</si>
  <si>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</si>
  <si>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</si>
  <si>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</si>
  <si>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</si>
  <si>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</si>
  <si>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</si>
  <si>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</si>
  <si>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</si>
  <si>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</si>
  <si>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</si>
  <si>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</si>
  <si>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</si>
  <si>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</si>
  <si>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</si>
  <si>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</si>
  <si>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</si>
  <si>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</si>
  <si>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</si>
  <si>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</si>
  <si>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</si>
  <si>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</si>
  <si>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</si>
  <si>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</si>
  <si>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</si>
  <si>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</si>
  <si>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</si>
  <si>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</si>
  <si>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</si>
  <si>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</si>
  <si>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</si>
  <si>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</si>
  <si>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</si>
  <si>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</si>
  <si>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</si>
  <si>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</si>
  <si>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</si>
  <si>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</si>
  <si>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</si>
  <si>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</si>
  <si>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</si>
  <si>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</si>
  <si>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</si>
  <si>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</si>
  <si>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</si>
  <si>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</si>
  <si>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</si>
  <si>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</si>
  <si>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</si>
  <si>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</si>
  <si>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</si>
  <si>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</si>
  <si>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</si>
  <si>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</si>
  <si>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</si>
  <si>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</si>
  <si>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</si>
  <si>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</si>
  <si>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</si>
  <si>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</si>
  <si>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</si>
  <si>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</si>
  <si>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</si>
  <si>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</si>
  <si>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</si>
  <si>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</si>
  <si>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</si>
  <si>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</si>
  <si>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</si>
  <si>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</si>
  <si>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</si>
  <si>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</si>
  <si>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</si>
  <si>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</si>
  <si>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</si>
  <si>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</si>
  <si>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</si>
  <si>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</si>
  <si>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</si>
  <si>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</si>
  <si>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</si>
  <si>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</si>
  <si>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</si>
  <si>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</si>
  <si>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</si>
  <si>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</si>
  <si>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</si>
  <si>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</si>
  <si>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</si>
  <si>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</si>
  <si>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</si>
  <si>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</si>
  <si>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</si>
  <si>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</si>
  <si>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</si>
  <si>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</si>
  <si>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</si>
  <si>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</si>
  <si>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</si>
  <si>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</si>
  <si>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</si>
  <si>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</si>
  <si>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</si>
  <si>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</si>
  <si>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</si>
  <si>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</si>
  <si>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</si>
  <si>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</si>
  <si>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</si>
  <si>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</si>
  <si>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</si>
  <si>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</si>
  <si>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</si>
  <si>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</si>
  <si>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</si>
  <si>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</si>
  <si>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</si>
  <si>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</si>
  <si>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</si>
  <si>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</si>
  <si>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</si>
  <si>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</si>
  <si>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</si>
  <si>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</si>
  <si>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</si>
  <si>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</si>
  <si>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</si>
  <si>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</si>
  <si>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</si>
  <si>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</si>
  <si>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</si>
  <si>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</si>
  <si>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</si>
  <si>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</si>
  <si>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</si>
  <si>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</si>
  <si>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</si>
  <si>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</si>
  <si>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</si>
  <si>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</si>
  <si>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</si>
  <si>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</si>
  <si>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</si>
  <si>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</si>
  <si>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</si>
  <si>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</si>
  <si>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</si>
  <si>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</si>
  <si>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</si>
  <si>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</si>
  <si>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</si>
  <si>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</si>
  <si>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</si>
  <si>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</si>
  <si>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</si>
  <si>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</si>
  <si>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</si>
  <si>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</si>
  <si>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</si>
  <si>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</si>
  <si>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</si>
  <si>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</si>
  <si>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</si>
  <si>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</si>
  <si>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</si>
  <si>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</si>
  <si>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</si>
  <si>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</si>
  <si>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</si>
  <si>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</si>
  <si>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</si>
  <si>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</si>
  <si>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</si>
  <si>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</si>
  <si>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</si>
  <si>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</si>
  <si>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</si>
  <si>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</si>
  <si>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</si>
  <si>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</si>
  <si>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</si>
  <si>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</si>
  <si>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</si>
  <si>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</si>
  <si>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</si>
  <si>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</si>
  <si>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</si>
  <si>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</si>
  <si>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</si>
  <si>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</si>
  <si>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</si>
  <si>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</si>
  <si>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</si>
  <si>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</si>
  <si>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</si>
  <si>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</si>
  <si>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</si>
  <si>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</si>
  <si>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</si>
  <si>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</si>
  <si>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</si>
  <si>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</si>
  <si>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</si>
  <si>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</si>
  <si>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</si>
  <si>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</si>
  <si>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</si>
  <si>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</si>
  <si>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</si>
  <si>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</si>
  <si>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</si>
  <si>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</si>
  <si>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</si>
  <si>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</si>
  <si>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</si>
  <si>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</si>
  <si>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</si>
  <si>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</si>
  <si>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</si>
  <si>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</si>
  <si>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</si>
  <si>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</si>
  <si>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</si>
  <si>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</si>
  <si>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</si>
  <si>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</si>
  <si>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</si>
  <si>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</si>
  <si>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</si>
  <si>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</si>
  <si>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</si>
  <si>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</si>
  <si>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</si>
  <si>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</si>
  <si>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</si>
  <si>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</si>
  <si>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</si>
  <si>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</si>
  <si>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</si>
  <si>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</si>
  <si>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</si>
  <si>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</si>
  <si>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</si>
  <si>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</si>
  <si>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</si>
  <si>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</si>
  <si>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</si>
  <si>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</si>
  <si>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</si>
  <si>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</si>
  <si>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</si>
  <si>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</si>
  <si>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</si>
  <si>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</si>
  <si>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</si>
  <si>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</si>
  <si>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</si>
  <si>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</si>
  <si>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</si>
  <si>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</si>
  <si>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</si>
  <si>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</si>
  <si>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</si>
  <si>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</si>
  <si>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</si>
  <si>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</si>
  <si>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</si>
  <si>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</si>
  <si>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</si>
  <si>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</si>
  <si>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</si>
  <si>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</si>
  <si>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</si>
  <si>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</si>
  <si>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</si>
  <si>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</si>
  <si>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</si>
  <si>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</si>
  <si>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</si>
  <si>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</si>
  <si>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</si>
  <si>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</si>
  <si>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</si>
  <si>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</si>
  <si>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</si>
  <si>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</si>
  <si>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</si>
  <si>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</si>
  <si>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</si>
  <si>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</si>
  <si>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</si>
  <si>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</si>
  <si>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</si>
  <si>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</si>
  <si>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</si>
  <si>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</si>
  <si>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</si>
  <si>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</si>
  <si>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</si>
  <si>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</si>
  <si>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</si>
  <si>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</si>
  <si>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</si>
  <si>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</si>
  <si>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</si>
  <si>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</si>
  <si>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</si>
  <si>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</si>
  <si>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</si>
  <si>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</si>
  <si>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</si>
  <si>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</si>
  <si>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</si>
  <si>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</si>
  <si>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</si>
  <si>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</si>
  <si>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</si>
  <si>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</si>
  <si>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</si>
  <si>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</si>
  <si>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</si>
  <si>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</si>
  <si>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</si>
  <si>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</si>
  <si>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</si>
  <si>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</si>
  <si>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</si>
  <si>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</si>
  <si>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</si>
  <si>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</si>
  <si>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</si>
  <si>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</si>
  <si>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</si>
  <si>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</si>
  <si>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</si>
  <si>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</si>
  <si>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</si>
  <si>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</si>
  <si>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</si>
  <si>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</si>
  <si>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</si>
  <si>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</si>
  <si>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</si>
  <si>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</si>
  <si>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</si>
  <si>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</si>
  <si>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</si>
  <si>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</si>
  <si>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</si>
  <si>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</si>
  <si>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</si>
  <si>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</si>
  <si>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</si>
  <si>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</si>
  <si>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</si>
  <si>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</si>
  <si>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</si>
  <si>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</si>
  <si>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</si>
  <si>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</si>
  <si>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</si>
  <si>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</si>
  <si>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</si>
  <si>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</si>
  <si>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</si>
  <si>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</si>
  <si>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</si>
  <si>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</si>
  <si>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</si>
  <si>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</si>
  <si>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</si>
  <si>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</si>
  <si>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</si>
  <si>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</si>
  <si>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</si>
  <si>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</si>
  <si>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</si>
  <si>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</si>
  <si>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</si>
  <si>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</si>
  <si>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</si>
  <si>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</si>
  <si>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</si>
  <si>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</si>
  <si>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</si>
  <si>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</si>
  <si>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</si>
  <si>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</si>
  <si>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</si>
  <si>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</si>
  <si>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</si>
  <si>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</si>
  <si>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</si>
  <si>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</si>
  <si>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</si>
  <si>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</si>
  <si>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</si>
  <si>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</si>
  <si>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</si>
  <si>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</si>
  <si>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</si>
  <si>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</si>
  <si>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</si>
  <si>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</si>
  <si>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</si>
  <si>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</si>
  <si>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</si>
  <si>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</si>
  <si>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</si>
  <si>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</si>
  <si>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</si>
  <si>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</si>
  <si>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</si>
  <si>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</si>
  <si>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</si>
  <si>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</si>
  <si>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</si>
  <si>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</si>
  <si>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</si>
  <si>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</si>
  <si>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</si>
  <si>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</si>
  <si>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</si>
  <si>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</si>
  <si>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</si>
  <si>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</si>
  <si>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</si>
  <si>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</si>
  <si>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</si>
  <si>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</si>
  <si>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</si>
  <si>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</si>
  <si>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</si>
  <si>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</si>
  <si>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</si>
  <si>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</si>
  <si>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</si>
  <si>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</si>
  <si>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</si>
  <si>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</si>
  <si>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</si>
  <si>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</si>
  <si>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</si>
  <si>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</si>
  <si>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</si>
  <si>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</si>
  <si>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</si>
  <si>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</si>
  <si>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</si>
  <si>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</si>
  <si>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</si>
  <si>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</si>
  <si>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</si>
  <si>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</si>
  <si>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</si>
  <si>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</si>
  <si>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</si>
  <si>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</si>
  <si>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</si>
  <si>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</si>
  <si>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</si>
  <si>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</si>
  <si>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</si>
  <si>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</si>
  <si>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</si>
  <si>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</si>
  <si>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</si>
  <si>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</si>
  <si>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</si>
  <si>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</si>
  <si>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</si>
  <si>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</si>
  <si>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</si>
  <si>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</si>
  <si>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</si>
  <si>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</si>
  <si>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</si>
  <si>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</si>
  <si>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</si>
  <si>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</si>
  <si>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</si>
  <si>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</si>
  <si>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</si>
  <si>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</si>
  <si>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</si>
  <si>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</si>
  <si>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</si>
  <si>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</si>
  <si>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</si>
  <si>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</si>
  <si>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</si>
  <si>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</si>
  <si>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</si>
  <si>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</si>
  <si>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</si>
  <si>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</si>
  <si>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</si>
  <si>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</si>
  <si>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</si>
  <si>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</si>
  <si>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</si>
  <si>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</si>
  <si>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</si>
  <si>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</si>
  <si>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</si>
  <si>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</si>
  <si>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</si>
  <si>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</si>
  <si>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</si>
  <si>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</si>
  <si>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</si>
  <si>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</si>
  <si>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</si>
  <si>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</si>
  <si>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</si>
  <si>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</si>
  <si>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</si>
  <si>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</si>
  <si>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</si>
  <si>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</si>
  <si>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</si>
  <si>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</si>
  <si>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</si>
  <si>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</si>
  <si>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</si>
  <si>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</si>
  <si>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</si>
  <si>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</si>
  <si>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</si>
  <si>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</si>
  <si>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</si>
  <si>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</si>
  <si>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</si>
  <si>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</si>
  <si>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</si>
  <si>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</si>
  <si>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</si>
  <si>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</si>
  <si>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</si>
  <si>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</si>
  <si>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</si>
  <si>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</si>
  <si>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</si>
  <si>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</si>
  <si>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</si>
  <si>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</si>
  <si>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</si>
  <si>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</si>
  <si>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</si>
  <si>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</si>
  <si>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</si>
  <si>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</si>
  <si>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</si>
  <si>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</si>
  <si>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</si>
  <si>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</si>
  <si>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</si>
  <si>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</si>
  <si>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</si>
  <si>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</si>
  <si>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</si>
  <si>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</si>
  <si>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</si>
  <si>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</si>
  <si>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</si>
  <si>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</si>
  <si>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</si>
  <si>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</si>
  <si>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</si>
  <si>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</si>
  <si>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</si>
  <si>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</si>
  <si>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</si>
  <si>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</si>
  <si>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</si>
  <si>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</si>
  <si>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</si>
  <si>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</si>
  <si>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</si>
  <si>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</si>
  <si>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</si>
  <si>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</si>
  <si>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</si>
  <si>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</si>
  <si>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</si>
  <si>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</si>
  <si>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</si>
  <si>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</si>
  <si>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</si>
  <si>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</si>
  <si>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</si>
  <si>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</si>
  <si>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</si>
  <si>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</si>
  <si>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</si>
  <si>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</si>
  <si>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</si>
  <si>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</si>
  <si>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</si>
  <si>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</si>
  <si>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</si>
  <si>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</si>
  <si>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</si>
  <si>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</si>
  <si>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</si>
  <si>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</si>
  <si>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</si>
  <si>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</si>
  <si>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</si>
  <si>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</si>
  <si>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</si>
  <si>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</si>
  <si>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</si>
  <si>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</si>
  <si>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</si>
  <si>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</si>
  <si>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</si>
  <si>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</si>
  <si>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</si>
  <si>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</si>
  <si>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</si>
  <si>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</si>
  <si>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</si>
  <si>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</si>
  <si>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</si>
  <si>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</si>
  <si>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</si>
  <si>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</si>
  <si>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</si>
  <si>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</si>
  <si>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</si>
  <si>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</si>
  <si>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</si>
  <si>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</si>
  <si>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</si>
  <si>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</si>
  <si>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</si>
  <si>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</si>
  <si>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</si>
  <si>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</si>
  <si>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</si>
  <si>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</si>
  <si>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</si>
  <si>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</si>
  <si>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</si>
  <si>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</si>
  <si>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</si>
  <si>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</si>
  <si>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</si>
  <si>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</si>
  <si>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</si>
  <si>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</si>
  <si>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</si>
  <si>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</si>
  <si>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</si>
  <si>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</si>
  <si>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</si>
  <si>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</si>
  <si>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</si>
  <si>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</si>
  <si>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</si>
  <si>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</si>
  <si>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</si>
  <si>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</si>
  <si>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</si>
  <si>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</si>
  <si>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</si>
  <si>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</si>
  <si>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</si>
  <si>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</si>
  <si>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</si>
  <si>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</si>
  <si>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</si>
  <si>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</si>
  <si>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</si>
  <si>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</si>
  <si>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</si>
  <si>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</si>
  <si>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</si>
  <si>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</si>
  <si>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</si>
  <si>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</si>
  <si>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</si>
  <si>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</si>
  <si>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</si>
  <si>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</si>
  <si>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</si>
  <si>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</si>
  <si>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</si>
  <si>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</si>
  <si>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</si>
  <si>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</si>
  <si>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</si>
  <si>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</si>
  <si>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</si>
  <si>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</si>
  <si>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</si>
  <si>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</si>
  <si>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</si>
  <si>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</si>
  <si>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</si>
  <si>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</si>
  <si>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</si>
  <si>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</si>
  <si>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</si>
  <si>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</si>
  <si>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</si>
  <si>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</si>
  <si>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</si>
  <si>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</si>
  <si>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</si>
  <si>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</si>
  <si>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</si>
  <si>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</si>
  <si>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</si>
  <si>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</si>
  <si>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</si>
  <si>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</si>
  <si>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</si>
  <si>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</si>
  <si>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</si>
  <si>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</si>
  <si>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</si>
  <si>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</si>
  <si>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</si>
  <si>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</si>
  <si>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</si>
  <si>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</si>
  <si>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</si>
  <si>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</si>
  <si>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</si>
  <si>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</si>
  <si>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</si>
  <si>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</si>
  <si>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</si>
  <si>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</si>
  <si>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</si>
  <si>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</si>
  <si>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</si>
  <si>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</si>
  <si>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</si>
  <si>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</si>
  <si>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</si>
  <si>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</si>
  <si>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</si>
  <si>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</si>
  <si>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</si>
  <si>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</si>
  <si>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</si>
  <si>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</si>
  <si>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</si>
  <si>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</si>
  <si>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</si>
  <si>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</si>
  <si>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</si>
  <si>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</si>
  <si>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</si>
  <si>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</si>
  <si>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</si>
  <si>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</si>
  <si>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</si>
  <si>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</si>
  <si>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</si>
  <si>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</si>
  <si>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</si>
  <si>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</si>
  <si>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</si>
  <si>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</si>
  <si>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</si>
  <si>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</si>
  <si>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</si>
  <si>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</si>
  <si>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</si>
  <si>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</si>
  <si>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</si>
  <si>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</si>
  <si>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</si>
  <si>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</si>
  <si>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</si>
  <si>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</si>
  <si>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</si>
  <si>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</si>
  <si>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</si>
  <si>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</si>
  <si>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</si>
  <si>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</si>
  <si>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</si>
  <si>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</si>
  <si>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</si>
  <si>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</si>
  <si>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</si>
  <si>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</si>
  <si>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</si>
  <si>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</si>
  <si>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</si>
  <si>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</si>
  <si>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</si>
  <si>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</si>
  <si>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</si>
  <si>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</si>
  <si>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</si>
  <si>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</si>
  <si>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</si>
  <si>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</si>
  <si>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</si>
  <si>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</si>
  <si>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</si>
  <si>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</si>
  <si>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</si>
  <si>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</si>
  <si>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</si>
  <si>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</si>
  <si>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</si>
  <si>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</si>
  <si>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</si>
  <si>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</si>
  <si>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</si>
  <si>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</si>
  <si>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</si>
  <si>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</si>
  <si>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</si>
  <si>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</si>
  <si>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</si>
  <si>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</si>
  <si>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</si>
  <si>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</si>
  <si>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</si>
  <si>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</si>
  <si>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</si>
  <si>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</si>
  <si>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</si>
  <si>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</si>
  <si>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</si>
  <si>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</si>
  <si>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</si>
  <si>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</si>
  <si>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</si>
  <si>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</si>
  <si>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</si>
  <si>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</si>
  <si>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</si>
  <si>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</si>
  <si>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</si>
  <si>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</si>
  <si>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</si>
  <si>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</si>
  <si>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</si>
  <si>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</si>
  <si>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</si>
  <si>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</si>
  <si>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</si>
  <si>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</si>
  <si>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</si>
  <si>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</si>
  <si>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</si>
  <si>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</si>
  <si>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</si>
  <si>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</si>
  <si>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</si>
  <si>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</si>
  <si>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</si>
  <si>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</si>
  <si>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</si>
  <si>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</si>
  <si>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</si>
  <si>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</si>
  <si>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</si>
  <si>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</si>
  <si>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</si>
  <si>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</si>
  <si>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</si>
  <si>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</si>
  <si>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</si>
  <si>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</si>
  <si>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</si>
  <si>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</si>
  <si>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</si>
  <si>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</si>
  <si>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</si>
  <si>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</si>
  <si>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</si>
  <si>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</si>
  <si>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</si>
  <si>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</si>
  <si>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</si>
  <si>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</si>
  <si>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</si>
  <si>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</si>
  <si>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</si>
  <si>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</si>
  <si>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</si>
  <si>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</si>
  <si>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</si>
  <si>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</si>
  <si>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</si>
  <si>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</si>
  <si>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</si>
  <si>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</si>
  <si>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</si>
  <si>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</si>
  <si>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</si>
  <si>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</si>
  <si>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</si>
  <si>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</si>
  <si>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</si>
  <si>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</si>
  <si>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</si>
  <si>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</si>
  <si>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</si>
  <si>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</si>
  <si>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</si>
  <si>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</si>
  <si>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</si>
  <si>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</si>
  <si>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</si>
  <si>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</si>
  <si>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</si>
  <si>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</si>
  <si>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</si>
  <si>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</si>
  <si>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</si>
  <si>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</si>
  <si>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</si>
  <si>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</si>
  <si>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</si>
  <si>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</si>
  <si>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</si>
  <si>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</si>
  <si>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</si>
  <si>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</si>
  <si>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</si>
  <si>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</si>
  <si>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</si>
  <si>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</si>
  <si>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</si>
  <si>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</si>
  <si>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</si>
  <si>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</si>
  <si>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</si>
  <si>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</si>
  <si>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</si>
  <si>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</si>
  <si>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</si>
  <si>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</si>
  <si>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</si>
  <si>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</si>
  <si>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</si>
  <si>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</si>
  <si>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</si>
  <si>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</si>
  <si>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</si>
  <si>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</si>
  <si>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</si>
  <si>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</si>
  <si>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</si>
  <si>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</si>
  <si>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</si>
  <si>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</si>
  <si>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</si>
  <si>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</si>
  <si>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</si>
  <si>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</si>
  <si>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</si>
  <si>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</si>
  <si>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</si>
  <si>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</si>
  <si>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</si>
  <si>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</si>
  <si>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</si>
  <si>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</si>
  <si>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</si>
  <si>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</si>
  <si>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</si>
  <si>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</si>
  <si>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</si>
  <si>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</si>
  <si>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</si>
  <si>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</si>
  <si>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</si>
  <si>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</si>
  <si>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</si>
  <si>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</si>
  <si>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</si>
  <si>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</si>
  <si>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</si>
  <si>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</si>
  <si>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</si>
  <si>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</si>
  <si>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</si>
  <si>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</si>
  <si>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</si>
  <si>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</si>
  <si>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</si>
  <si>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</si>
  <si>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</si>
  <si>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</si>
  <si>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</si>
  <si>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</si>
  <si>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</si>
  <si>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</si>
  <si>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</si>
  <si>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</si>
  <si>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</si>
  <si>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</si>
  <si>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</si>
  <si>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</si>
  <si>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</si>
  <si>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</si>
  <si>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</si>
  <si>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</si>
  <si>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</si>
  <si>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</si>
  <si>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</si>
  <si>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</si>
  <si>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</si>
  <si>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</si>
  <si>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</si>
  <si>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</si>
  <si>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</si>
  <si>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</si>
  <si>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</si>
  <si>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</si>
  <si>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</si>
  <si>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</si>
  <si>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</si>
  <si>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</si>
  <si>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</si>
  <si>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</si>
  <si>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</si>
  <si>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</si>
  <si>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</si>
  <si>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</si>
  <si>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</si>
  <si>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</si>
  <si>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</si>
  <si>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</si>
  <si>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</si>
  <si>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</si>
  <si>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</si>
  <si>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</si>
  <si>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</si>
  <si>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</si>
  <si>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</si>
  <si>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</si>
  <si>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</si>
  <si>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</si>
  <si>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</si>
  <si>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</si>
  <si>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</si>
  <si>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</si>
  <si>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</si>
  <si>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</si>
  <si>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</si>
  <si>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</si>
  <si>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</si>
  <si>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</si>
  <si>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</si>
  <si>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</si>
  <si>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</si>
  <si>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</si>
  <si>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</si>
  <si>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</si>
  <si>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</si>
  <si>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</si>
  <si>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</si>
  <si>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</si>
  <si>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</si>
  <si>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</si>
  <si>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</si>
  <si>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</si>
  <si>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</si>
  <si>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</si>
  <si>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</si>
  <si>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</si>
  <si>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</si>
  <si>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</si>
  <si>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</si>
  <si>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</si>
  <si>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</si>
  <si>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</si>
  <si>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</si>
  <si>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</si>
  <si>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</si>
  <si>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</si>
  <si>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</si>
  <si>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</si>
  <si>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</si>
  <si>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</si>
  <si>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</si>
  <si>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</si>
  <si>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</si>
  <si>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</si>
  <si>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</si>
  <si>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</si>
  <si>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</si>
  <si>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</si>
  <si>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</si>
  <si>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</si>
  <si>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</si>
  <si>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</si>
  <si>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</si>
  <si>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</si>
  <si>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</si>
  <si>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</si>
  <si>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</si>
  <si>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</si>
  <si>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</si>
  <si>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</si>
  <si>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</si>
  <si>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</si>
  <si>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</si>
  <si>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</si>
  <si>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</si>
  <si>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</si>
  <si>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</si>
  <si>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</si>
  <si>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</si>
  <si>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</si>
  <si>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</si>
  <si>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</si>
  <si>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</si>
  <si>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</si>
  <si>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</si>
  <si>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</si>
  <si>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</si>
  <si>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</si>
  <si>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</si>
  <si>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</si>
  <si>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</si>
  <si>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</si>
  <si>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</si>
  <si>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</si>
  <si>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</si>
  <si>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</si>
  <si>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</si>
  <si>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</si>
  <si>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</si>
  <si>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</si>
  <si>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</si>
  <si>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</si>
  <si>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</si>
  <si>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</si>
  <si>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</si>
  <si>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</si>
  <si>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</si>
  <si>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</si>
  <si>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</si>
  <si>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</si>
  <si>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</si>
  <si>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</si>
  <si>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</si>
  <si>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</si>
  <si>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</si>
  <si>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</si>
  <si>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</si>
  <si>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</si>
  <si>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</si>
  <si>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</si>
  <si>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</si>
  <si>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</si>
  <si>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</si>
  <si>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</si>
  <si>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</si>
  <si>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</si>
  <si>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</si>
  <si>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</si>
  <si>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</si>
  <si>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</si>
  <si>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</si>
  <si>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</si>
  <si>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</si>
  <si>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</si>
  <si>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</si>
  <si>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</si>
  <si>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</si>
  <si>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</si>
  <si>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</si>
  <si>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</si>
  <si>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</si>
  <si>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</si>
  <si>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</si>
  <si>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</si>
  <si>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</si>
  <si>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</si>
  <si>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</si>
  <si>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</si>
  <si>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</si>
  <si>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</si>
  <si>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</si>
  <si>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</si>
  <si>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</si>
  <si>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</si>
  <si>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</si>
  <si>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</si>
  <si>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</si>
  <si>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</si>
  <si>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</si>
  <si>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</si>
  <si>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</si>
  <si>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</si>
  <si>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</si>
  <si>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</si>
  <si>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</si>
  <si>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</si>
  <si>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</si>
  <si>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</si>
  <si>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</si>
  <si>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</si>
  <si>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</si>
  <si>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</si>
  <si>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</si>
  <si>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</si>
  <si>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</si>
  <si>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</si>
  <si>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</si>
  <si>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</si>
  <si>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</si>
  <si>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</si>
  <si>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</si>
  <si>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</si>
  <si>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</si>
  <si>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</si>
  <si>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</si>
  <si>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</si>
  <si>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</si>
  <si>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</si>
  <si>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</si>
  <si>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</si>
  <si>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</si>
  <si>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</si>
  <si>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</si>
  <si>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</si>
  <si>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</si>
  <si>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</si>
  <si>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</si>
  <si>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</si>
  <si>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</si>
  <si>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</si>
  <si>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</si>
  <si>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</si>
  <si>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</si>
  <si>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</si>
  <si>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</si>
  <si>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</si>
  <si>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</si>
  <si>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</si>
  <si>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</si>
  <si>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</si>
  <si>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</si>
  <si>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</si>
  <si>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</si>
  <si>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</si>
  <si>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</si>
  <si>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</si>
  <si>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</si>
  <si>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</si>
  <si>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</si>
  <si>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</si>
  <si>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</si>
  <si>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</si>
  <si>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</si>
  <si>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</si>
  <si>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</si>
  <si>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</si>
  <si>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</si>
  <si>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</si>
  <si>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</si>
  <si>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</si>
  <si>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</si>
  <si>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</si>
  <si>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</si>
  <si>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</si>
  <si>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</si>
  <si>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</si>
  <si>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</si>
  <si>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</si>
  <si>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</si>
  <si>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</si>
  <si>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</si>
  <si>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</si>
  <si>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</si>
  <si>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</si>
  <si>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</si>
  <si>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</si>
  <si>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</si>
  <si>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</si>
  <si>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</si>
  <si>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</si>
  <si>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</si>
  <si>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</si>
  <si>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</si>
  <si>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</si>
  <si>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</si>
  <si>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</si>
  <si>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</si>
  <si>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</si>
  <si>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</si>
  <si>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</si>
  <si>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</si>
  <si>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</si>
  <si>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</si>
  <si>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</si>
  <si>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</si>
  <si>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</si>
  <si>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</si>
  <si>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</si>
  <si>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</si>
  <si>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</si>
  <si>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</si>
  <si>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</si>
  <si>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</si>
  <si>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</si>
  <si>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</si>
  <si>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</si>
  <si>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</si>
  <si>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</si>
  <si>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</si>
  <si>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</si>
  <si>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</si>
  <si>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</si>
  <si>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</si>
  <si>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</si>
  <si>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</si>
  <si>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</si>
  <si>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</si>
  <si>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</si>
  <si>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</si>
  <si>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</si>
  <si>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</si>
  <si>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</si>
  <si>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</si>
  <si>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</si>
  <si>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</si>
  <si>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</si>
  <si>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</si>
  <si>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</si>
  <si>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</si>
  <si>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</si>
  <si>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</si>
  <si>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</si>
  <si>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</si>
  <si>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</si>
  <si>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</si>
  <si>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</si>
  <si>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</si>
  <si>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</si>
  <si>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</si>
  <si>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</si>
  <si>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</si>
  <si>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</si>
  <si>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</si>
  <si>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</si>
  <si>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</si>
  <si>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</si>
  <si>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</si>
  <si>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</si>
  <si>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</si>
  <si>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</si>
  <si>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</si>
  <si>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</si>
  <si>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</si>
  <si>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</si>
  <si>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</si>
  <si>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</si>
  <si>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</si>
  <si>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</si>
  <si>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</si>
  <si>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</si>
  <si>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</si>
  <si>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</si>
  <si>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</si>
  <si>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</si>
  <si>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</si>
  <si>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</si>
  <si>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</si>
  <si>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</si>
  <si>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</si>
  <si>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</si>
  <si>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</si>
  <si>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</si>
  <si>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</si>
  <si>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</si>
  <si>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</si>
  <si>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</si>
  <si>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</si>
  <si>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</si>
  <si>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</si>
  <si>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</si>
  <si>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</si>
  <si>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</si>
  <si>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</si>
  <si>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</si>
  <si>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</si>
  <si>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</si>
  <si>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</si>
  <si>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</si>
  <si>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</si>
  <si>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</si>
  <si>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</si>
  <si>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</si>
  <si>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</si>
  <si>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</si>
  <si>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</si>
  <si>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</si>
  <si>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</si>
  <si>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</si>
  <si>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</si>
  <si>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</si>
  <si>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</si>
  <si>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</si>
  <si>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</si>
  <si>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</si>
  <si>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</si>
  <si>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</si>
  <si>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</si>
  <si>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</si>
  <si>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</si>
  <si>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</si>
  <si>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</si>
  <si>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</si>
  <si>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</si>
  <si>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</si>
  <si>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</si>
  <si>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</si>
  <si>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</si>
  <si>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</si>
  <si>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</si>
  <si>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</si>
  <si>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</si>
  <si>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</si>
  <si>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</si>
  <si>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</si>
  <si>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</si>
  <si>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</si>
  <si>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</si>
  <si>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</si>
  <si>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</si>
  <si>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</si>
  <si>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</si>
  <si>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</si>
  <si>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</si>
  <si>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</si>
  <si>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</si>
  <si>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</si>
  <si>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</si>
  <si>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</si>
  <si>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</si>
  <si>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</si>
  <si>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</si>
  <si>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</si>
  <si>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</si>
  <si>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</si>
  <si>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</si>
  <si>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</si>
  <si>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</si>
  <si>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</si>
  <si>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</si>
  <si>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</si>
  <si>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</si>
  <si>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</si>
  <si>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</si>
  <si>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</si>
  <si>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</si>
  <si>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</si>
  <si>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</si>
  <si>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</si>
  <si>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</si>
  <si>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</si>
  <si>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</si>
  <si>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</si>
  <si>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</si>
  <si>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</si>
  <si>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</si>
  <si>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</si>
  <si>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</si>
  <si>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</si>
  <si>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</si>
  <si>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</si>
  <si>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</si>
  <si>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</si>
  <si>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</si>
  <si>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</si>
  <si>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</si>
  <si>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</si>
  <si>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</si>
  <si>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</si>
  <si>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</si>
  <si>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</si>
  <si>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</si>
  <si>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</si>
  <si>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</si>
  <si>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</si>
  <si>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</si>
  <si>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</si>
  <si>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</si>
  <si>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</si>
  <si>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</si>
  <si>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</si>
  <si>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</si>
  <si>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</si>
  <si>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</si>
  <si>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</si>
  <si>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</si>
  <si>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</si>
  <si>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</si>
  <si>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</si>
  <si>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</si>
  <si>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</si>
  <si>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</si>
  <si>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</si>
  <si>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</si>
  <si>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</si>
  <si>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</si>
  <si>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</si>
  <si>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</si>
  <si>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</si>
  <si>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</si>
  <si>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</si>
  <si>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</si>
  <si>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</si>
  <si>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</si>
  <si>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</si>
  <si>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</si>
  <si>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</si>
  <si>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</si>
  <si>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</si>
  <si>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</si>
  <si>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</si>
  <si>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</si>
  <si>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</si>
  <si>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</si>
  <si>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</si>
  <si>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</si>
  <si>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</si>
  <si>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</si>
  <si>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</si>
  <si>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</si>
  <si>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</si>
  <si>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</si>
  <si>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</si>
  <si>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</si>
  <si>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</si>
  <si>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</si>
  <si>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</si>
  <si>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</si>
  <si>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</si>
  <si>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</si>
  <si>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</si>
  <si>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</si>
  <si>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</si>
  <si>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</si>
  <si>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</si>
  <si>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</si>
  <si>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</si>
  <si>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</si>
  <si>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</si>
  <si>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</si>
  <si>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</si>
  <si>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</si>
  <si>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</si>
  <si>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</si>
  <si>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</si>
  <si>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</si>
  <si>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</si>
  <si>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</si>
  <si>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</si>
  <si>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</si>
  <si>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</si>
  <si>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</si>
  <si>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</si>
  <si>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</si>
  <si>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</si>
  <si>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</si>
  <si>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</si>
  <si>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</si>
  <si>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</si>
  <si>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</si>
  <si>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</si>
  <si>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</si>
  <si>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</si>
  <si>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</si>
  <si>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</si>
  <si>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</si>
  <si>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</si>
  <si>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</si>
  <si>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</si>
  <si>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</si>
  <si>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</si>
  <si>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</si>
  <si>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</si>
  <si>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</si>
  <si>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</si>
  <si>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</si>
  <si>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</si>
  <si>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</si>
  <si>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</si>
  <si>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</si>
  <si>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</si>
  <si>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</si>
  <si>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</si>
  <si>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</si>
  <si>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</si>
  <si>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</si>
  <si>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</si>
  <si>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</si>
  <si>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</si>
  <si>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</si>
  <si>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</si>
  <si>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</si>
  <si>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</si>
  <si>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</si>
  <si>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</si>
  <si>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</si>
  <si>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</si>
  <si>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</si>
  <si>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</si>
  <si>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</si>
  <si>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</si>
  <si>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</si>
  <si>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</si>
  <si>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</si>
  <si>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</si>
  <si>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</si>
  <si>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</si>
  <si>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</si>
  <si>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</si>
  <si>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</si>
  <si>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</si>
  <si>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</si>
  <si>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</si>
  <si>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</si>
  <si>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</si>
  <si>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</si>
  <si>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</si>
  <si>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</si>
  <si>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</si>
  <si>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</si>
  <si>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</si>
  <si>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</si>
  <si>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</si>
  <si>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</si>
  <si>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</si>
  <si>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</si>
  <si>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</si>
  <si>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</si>
  <si>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</si>
  <si>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</si>
  <si>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</si>
  <si>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</si>
  <si>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</si>
  <si>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</si>
  <si>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</si>
  <si>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</si>
  <si>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</si>
  <si>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</si>
  <si>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</si>
  <si>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</si>
  <si>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</si>
  <si>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</si>
  <si>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</si>
  <si>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</si>
  <si>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</si>
  <si>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</si>
  <si>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</si>
  <si>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</si>
  <si>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</si>
  <si>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</si>
  <si>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</si>
  <si>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</si>
  <si>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</si>
  <si>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</si>
  <si>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</si>
  <si>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</si>
  <si>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</si>
  <si>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</si>
  <si>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</si>
  <si>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</si>
  <si>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</si>
  <si>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</si>
  <si>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</si>
  <si>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</si>
  <si>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</si>
  <si>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</si>
  <si>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</si>
  <si>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</si>
  <si>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</si>
  <si>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</si>
  <si>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</si>
  <si>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</si>
  <si>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</si>
  <si>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</si>
  <si>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</si>
  <si>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</si>
  <si>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</si>
  <si>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</si>
  <si>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</si>
  <si>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</si>
  <si>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</si>
  <si>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</si>
  <si>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</si>
  <si>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</si>
  <si>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</si>
  <si>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</si>
  <si>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</si>
  <si>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</si>
  <si>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</si>
  <si>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</si>
  <si>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</si>
  <si>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</si>
  <si>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</si>
  <si>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</si>
  <si>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</si>
  <si>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</si>
  <si>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</si>
  <si>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</si>
  <si>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</si>
  <si>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</si>
  <si>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</si>
  <si>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</si>
  <si>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</si>
  <si>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</si>
  <si>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</si>
  <si>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</si>
  <si>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</si>
  <si>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</si>
  <si>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</si>
  <si>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</si>
  <si>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</si>
  <si>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</si>
  <si>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</si>
  <si>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</si>
  <si>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</si>
  <si>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</si>
  <si>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</si>
  <si>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</si>
  <si>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</si>
  <si>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</si>
  <si>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</si>
  <si>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</si>
  <si>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</si>
  <si>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</si>
  <si>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</si>
  <si>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</si>
  <si>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</si>
  <si>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</si>
  <si>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</si>
  <si>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</si>
  <si>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</si>
  <si>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</si>
  <si>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</si>
  <si>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</si>
  <si>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</si>
  <si>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</si>
  <si>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</si>
  <si>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</si>
  <si>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</si>
  <si>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</si>
  <si>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</si>
  <si>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</si>
  <si>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</si>
  <si>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</si>
  <si>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</si>
  <si>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</si>
  <si>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</si>
  <si>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</si>
  <si>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</si>
  <si>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</si>
  <si>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</si>
  <si>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</si>
  <si>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</si>
  <si>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</si>
  <si>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</si>
  <si>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</si>
  <si>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</si>
  <si>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</si>
  <si>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</si>
  <si>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</si>
  <si>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</si>
  <si>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</si>
  <si>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</si>
  <si>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</si>
  <si>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</si>
  <si>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</si>
  <si>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</si>
  <si>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</si>
  <si>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</si>
  <si>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</si>
  <si>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</si>
  <si>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</si>
  <si>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</si>
  <si>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</si>
  <si>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</si>
  <si>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</si>
  <si>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</si>
  <si>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</si>
  <si>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</si>
  <si>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</si>
  <si>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</si>
  <si>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</si>
  <si>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</si>
  <si>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</si>
  <si>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</si>
  <si>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</si>
  <si>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</si>
  <si>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</si>
  <si>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</si>
  <si>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</si>
  <si>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</si>
  <si>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</si>
  <si>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</si>
  <si>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</si>
  <si>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</si>
  <si>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</si>
  <si>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</si>
  <si>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</si>
  <si>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</si>
  <si>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</si>
  <si>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</si>
  <si>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</si>
  <si>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</si>
  <si>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</si>
  <si>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</si>
  <si>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</si>
  <si>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</si>
  <si>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</si>
  <si>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</si>
  <si>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</si>
  <si>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</si>
  <si>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</si>
  <si>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</si>
  <si>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</si>
  <si>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</si>
  <si>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</si>
  <si>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</si>
  <si>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</si>
  <si>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</si>
  <si>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</si>
  <si>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</si>
  <si>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</si>
  <si>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</si>
  <si>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</si>
  <si>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</si>
  <si>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</si>
  <si>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</si>
  <si>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</si>
  <si>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</si>
  <si>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</si>
  <si>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</si>
  <si>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</si>
  <si>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</si>
  <si>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</si>
  <si>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</si>
  <si>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</si>
  <si>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</si>
  <si>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</si>
  <si>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</si>
  <si>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</si>
  <si>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</si>
  <si>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</si>
  <si>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</si>
  <si>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</si>
  <si>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</si>
  <si>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</si>
  <si>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</si>
  <si>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</si>
  <si>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</si>
  <si>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</si>
  <si>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</si>
  <si>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</si>
  <si>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</si>
  <si>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</si>
  <si>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</si>
  <si>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</si>
  <si>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</si>
  <si>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</si>
  <si>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</si>
  <si>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</si>
  <si>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</si>
  <si>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</si>
  <si>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</si>
  <si>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</si>
  <si>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</si>
  <si>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</si>
  <si>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</si>
  <si>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</si>
  <si>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</si>
  <si>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</si>
  <si>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</si>
  <si>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</si>
  <si>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</si>
  <si>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</si>
  <si>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</si>
  <si>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</si>
  <si>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</si>
  <si>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</si>
  <si>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</si>
  <si>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</si>
  <si>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</si>
  <si>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</si>
  <si>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</si>
  <si>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</si>
  <si>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</si>
  <si>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</si>
  <si>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</si>
  <si>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</si>
  <si>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</si>
  <si>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</si>
  <si>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</si>
  <si>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</si>
  <si>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</si>
  <si>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</si>
  <si>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</si>
  <si>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</si>
  <si>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</si>
  <si>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</si>
  <si>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</si>
  <si>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</si>
  <si>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</si>
  <si>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</si>
  <si>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</si>
  <si>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</si>
  <si>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</si>
  <si>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</si>
  <si>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</si>
  <si>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</si>
  <si>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</si>
  <si>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</si>
  <si>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</si>
  <si>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</si>
  <si>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</si>
  <si>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</si>
  <si>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</si>
  <si>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</si>
  <si>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</si>
  <si>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</si>
  <si>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</si>
  <si>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</si>
  <si>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</si>
  <si>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</si>
  <si>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</si>
  <si>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</si>
  <si>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</si>
  <si>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</si>
  <si>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</si>
  <si>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</si>
  <si>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</si>
  <si>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</si>
  <si>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</si>
  <si>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</si>
  <si>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</si>
  <si>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</si>
  <si>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</si>
  <si>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</si>
  <si>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</si>
  <si>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</si>
  <si>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</si>
  <si>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</si>
  <si>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</si>
  <si>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</si>
  <si>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</si>
  <si>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</si>
  <si>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</si>
  <si>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</si>
  <si>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</si>
  <si>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</si>
  <si>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</si>
  <si>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</si>
  <si>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</si>
  <si>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</si>
  <si>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</si>
  <si>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</si>
  <si>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</si>
  <si>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</si>
  <si>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</si>
  <si>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</si>
  <si>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</si>
  <si>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</si>
  <si>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</si>
  <si>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</si>
  <si>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</si>
  <si>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</si>
  <si>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</si>
  <si>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</si>
  <si>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</si>
  <si>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</si>
  <si>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</si>
  <si>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</si>
  <si>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</si>
  <si>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</si>
  <si>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</si>
  <si>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</si>
  <si>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</si>
  <si>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</si>
  <si>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</si>
  <si>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</si>
  <si>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</si>
  <si>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</si>
  <si>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</si>
  <si>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</si>
  <si>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</si>
  <si>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</si>
  <si>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</si>
  <si>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</si>
  <si>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</si>
  <si>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</si>
  <si>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</si>
  <si>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</si>
  <si>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</si>
  <si>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</si>
  <si>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</si>
  <si>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</si>
  <si>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</si>
  <si>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</si>
  <si>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</si>
  <si>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</si>
  <si>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</si>
  <si>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</si>
  <si>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</si>
  <si>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</si>
  <si>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</si>
  <si>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</si>
  <si>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</si>
  <si>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</si>
  <si>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</si>
  <si>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</si>
  <si>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</si>
  <si>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</si>
  <si>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</si>
  <si>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</si>
  <si>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</si>
  <si>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</si>
  <si>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</si>
  <si>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</si>
  <si>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</si>
  <si>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</si>
  <si>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</si>
  <si>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</si>
  <si>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</si>
  <si>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</si>
  <si>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</si>
  <si>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</si>
  <si>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</si>
  <si>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</si>
  <si>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</si>
  <si>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</si>
  <si>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</si>
  <si>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</si>
  <si>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</si>
  <si>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</si>
  <si>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</si>
  <si>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</si>
  <si>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</si>
  <si>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</si>
  <si>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</si>
  <si>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</si>
  <si>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</si>
  <si>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</si>
  <si>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</si>
  <si>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</si>
  <si>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</si>
  <si>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</si>
  <si>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</si>
  <si>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</si>
  <si>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</si>
  <si>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</si>
  <si>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</si>
  <si>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</si>
  <si>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</si>
  <si>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</si>
  <si>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</si>
  <si>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</si>
  <si>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</si>
  <si>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</si>
  <si>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</si>
  <si>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</si>
  <si>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</si>
  <si>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</si>
  <si>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</si>
  <si>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</si>
  <si>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</si>
  <si>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</si>
  <si>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</si>
  <si>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</si>
  <si>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</si>
  <si>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</si>
  <si>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</si>
  <si>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</si>
  <si>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</si>
  <si>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</si>
  <si>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</si>
  <si>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</si>
  <si>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</si>
  <si>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</si>
  <si>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</si>
  <si>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</si>
  <si>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</si>
  <si>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</si>
  <si>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</si>
  <si>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</si>
  <si>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</si>
  <si>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</si>
  <si>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</si>
  <si>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</si>
  <si>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</si>
  <si>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</si>
  <si>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</si>
  <si>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</si>
  <si>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</si>
  <si>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</si>
  <si>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</si>
  <si>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</si>
  <si>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</si>
  <si>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</si>
  <si>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</si>
  <si>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</si>
  <si>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</si>
  <si>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</si>
  <si>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</si>
  <si>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</si>
  <si>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</si>
  <si>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</si>
  <si>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</si>
  <si>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</si>
  <si>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</si>
  <si>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</si>
  <si>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</si>
  <si>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</si>
  <si>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</si>
  <si>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</si>
  <si>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</si>
  <si>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</si>
  <si>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</si>
  <si>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</si>
  <si>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</si>
  <si>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</si>
  <si>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</si>
  <si>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</si>
  <si>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</si>
  <si>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</si>
  <si>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</si>
  <si>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</si>
  <si>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</si>
  <si>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</si>
  <si>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</si>
  <si>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</si>
  <si>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</si>
  <si>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</si>
  <si>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</si>
  <si>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</si>
  <si>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</si>
  <si>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</si>
  <si>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</si>
  <si>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</si>
  <si>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</si>
  <si>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</si>
  <si>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</si>
  <si>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</si>
  <si>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</si>
  <si>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</si>
  <si>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</si>
  <si>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</si>
  <si>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</si>
  <si>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</si>
  <si>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</si>
  <si>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</si>
  <si>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</si>
  <si>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</si>
  <si>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</si>
  <si>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</si>
  <si>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</si>
  <si>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</si>
  <si>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</si>
  <si>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</si>
  <si>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</si>
  <si>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</si>
  <si>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</si>
  <si>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</si>
  <si>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</si>
  <si>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</si>
  <si>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</si>
  <si>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</si>
  <si>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</si>
  <si>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</si>
  <si>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</si>
  <si>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</si>
  <si>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</si>
  <si>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</si>
  <si>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</si>
  <si>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</si>
  <si>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</si>
  <si>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</si>
  <si>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</si>
  <si>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</si>
  <si>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</si>
  <si>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</si>
  <si>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</si>
  <si>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</si>
  <si>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</si>
  <si>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</si>
  <si>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</si>
  <si>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</si>
  <si>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</si>
  <si>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</si>
  <si>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</si>
  <si>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</si>
  <si>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</si>
  <si>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</si>
  <si>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</si>
  <si>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</si>
  <si>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</si>
  <si>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</si>
  <si>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</si>
  <si>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</si>
  <si>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</si>
  <si>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</si>
  <si>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</si>
  <si>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</si>
  <si>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</si>
  <si>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</si>
  <si>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</si>
  <si>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</si>
  <si>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</si>
  <si>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</si>
  <si>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</si>
  <si>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</si>
  <si>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</si>
  <si>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</si>
  <si>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</si>
  <si>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</si>
  <si>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</si>
  <si>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</si>
  <si>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</si>
  <si>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</si>
  <si>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</si>
  <si>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</si>
  <si>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</si>
  <si>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</si>
  <si>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</si>
  <si>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</si>
  <si>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</si>
  <si>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</si>
  <si>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</si>
  <si>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</si>
  <si>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</si>
  <si>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</si>
  <si>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</si>
  <si>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</si>
  <si>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</si>
  <si>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</si>
  <si>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</si>
  <si>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</si>
  <si>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</si>
  <si>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</si>
  <si>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</si>
  <si>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</si>
  <si>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</si>
  <si>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</si>
  <si>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</si>
  <si>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</si>
  <si>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</si>
  <si>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</si>
  <si>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</si>
  <si>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</si>
  <si>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</si>
  <si>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</si>
  <si>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</si>
  <si>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</si>
  <si>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</si>
  <si>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</si>
  <si>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</si>
  <si>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</si>
  <si>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</si>
  <si>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</si>
  <si>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</si>
  <si>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</si>
  <si>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</si>
  <si>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</si>
  <si>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</si>
  <si>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</si>
  <si>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</si>
  <si>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</si>
  <si>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</si>
  <si>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</si>
  <si>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</si>
  <si>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</si>
  <si>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</si>
  <si>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</si>
  <si>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</si>
  <si>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</si>
  <si>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</si>
  <si>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</si>
  <si>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</si>
  <si>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</si>
  <si>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</si>
  <si>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</si>
  <si>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</si>
  <si>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</si>
  <si>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</si>
  <si>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</si>
  <si>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</si>
  <si>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</si>
  <si>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</si>
  <si>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</si>
  <si>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</si>
  <si>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</si>
  <si>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</si>
  <si>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</si>
  <si>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</si>
  <si>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</si>
  <si>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</si>
  <si>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</si>
  <si>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</si>
  <si>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</si>
  <si>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</si>
  <si>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</si>
  <si>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</si>
  <si>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</si>
  <si>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</si>
  <si>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</si>
  <si>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</si>
  <si>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</si>
  <si>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</si>
  <si>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</si>
  <si>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</si>
  <si>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</si>
  <si>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</si>
  <si>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</si>
  <si>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</si>
  <si>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</si>
  <si>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</si>
  <si>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</si>
  <si>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</si>
  <si>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</si>
  <si>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</si>
  <si>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</si>
  <si>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</si>
  <si>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</si>
  <si>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</si>
  <si>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</si>
  <si>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</si>
  <si>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</si>
  <si>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</si>
  <si>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</si>
  <si>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</si>
  <si>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</si>
  <si>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</si>
  <si>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</si>
  <si>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</si>
  <si>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</si>
  <si>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</si>
  <si>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</si>
  <si>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</si>
  <si>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</si>
  <si>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</si>
  <si>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</si>
  <si>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</si>
  <si>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</si>
  <si>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</si>
  <si>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</si>
  <si>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</si>
  <si>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</si>
  <si>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</si>
  <si>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</si>
  <si>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</si>
  <si>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</si>
  <si>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</si>
  <si>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</si>
  <si>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</si>
  <si>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</si>
  <si>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</si>
  <si>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</si>
  <si>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</si>
  <si>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</si>
  <si>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</si>
  <si>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</si>
  <si>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</si>
  <si>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</si>
  <si>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</si>
  <si>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</si>
  <si>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</si>
  <si>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</si>
  <si>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</si>
  <si>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</si>
  <si>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</si>
  <si>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</si>
  <si>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</si>
  <si>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</si>
  <si>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</si>
  <si>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</si>
  <si>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</si>
  <si>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</si>
  <si>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</si>
  <si>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</si>
  <si>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</si>
  <si>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</si>
  <si>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</si>
  <si>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</si>
  <si>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</si>
  <si>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</si>
  <si>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</si>
  <si>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</si>
  <si>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</si>
  <si>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</si>
  <si>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</si>
  <si>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</si>
  <si>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</si>
  <si>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</si>
  <si>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</si>
  <si>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</si>
  <si>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</si>
  <si>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</si>
  <si>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</si>
  <si>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</si>
  <si>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</si>
  <si>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</si>
  <si>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</si>
  <si>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</si>
  <si>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</si>
  <si>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</si>
  <si>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</si>
  <si>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</si>
  <si>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</si>
  <si>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</si>
  <si>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</si>
  <si>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</si>
  <si>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</si>
  <si>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</si>
  <si>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</si>
  <si>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</si>
  <si>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</si>
  <si>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</si>
  <si>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</si>
  <si>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</si>
  <si>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</si>
  <si>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</si>
  <si>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</si>
  <si>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</si>
  <si>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</si>
  <si>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</si>
  <si>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</si>
  <si>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</si>
  <si>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</si>
  <si>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</si>
  <si>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</si>
  <si>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</si>
  <si>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</si>
  <si>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</si>
  <si>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</si>
  <si>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</si>
  <si>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</si>
  <si>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</si>
  <si>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</si>
  <si>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</si>
  <si>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</si>
  <si>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</si>
  <si>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</si>
  <si>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</si>
  <si>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</si>
  <si>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</si>
  <si>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</si>
  <si>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</si>
  <si>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</si>
  <si>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</si>
  <si>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</si>
  <si>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</si>
  <si>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</si>
  <si>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</si>
  <si>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</si>
  <si>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</si>
  <si>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</si>
  <si>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</si>
  <si>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</si>
  <si>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</si>
  <si>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</si>
  <si>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</si>
  <si>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</si>
  <si>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</si>
  <si>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</si>
  <si>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</si>
  <si>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</si>
  <si>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</si>
  <si>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</si>
  <si>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</si>
  <si>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</si>
  <si>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</si>
  <si>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</si>
  <si>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</si>
  <si>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</si>
  <si>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</si>
  <si>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</si>
  <si>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</si>
  <si>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</si>
  <si>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</si>
  <si>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</si>
  <si>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</si>
  <si>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</si>
  <si>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</si>
  <si>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</si>
  <si>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</si>
  <si>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</si>
  <si>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</si>
  <si>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</si>
  <si>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</si>
  <si>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</si>
  <si>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</si>
  <si>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</si>
  <si>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</si>
  <si>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</si>
  <si>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</si>
  <si>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</si>
  <si>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</si>
  <si>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</si>
  <si>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</si>
  <si>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</si>
  <si>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</si>
  <si>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</si>
  <si>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</si>
  <si>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</si>
  <si>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</si>
  <si>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</si>
  <si>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</si>
  <si>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</si>
  <si>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</si>
  <si>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</si>
  <si>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</si>
  <si>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</si>
  <si>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</si>
  <si>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</si>
  <si>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</si>
  <si>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</si>
  <si>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</si>
  <si>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</si>
  <si>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</si>
  <si>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</si>
  <si>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</si>
  <si>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</si>
  <si>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</si>
  <si>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</si>
  <si>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</si>
  <si>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</si>
  <si>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</si>
  <si>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</si>
  <si>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</si>
  <si>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</si>
  <si>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</si>
  <si>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</si>
  <si>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</si>
  <si>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</si>
  <si>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</si>
  <si>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</si>
  <si>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</si>
  <si>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</si>
  <si>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</si>
  <si>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</si>
  <si>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</si>
  <si>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</si>
  <si>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</si>
  <si>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</si>
  <si>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</si>
  <si>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</si>
  <si>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</si>
  <si>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</si>
  <si>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</si>
  <si>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</si>
  <si>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</si>
  <si>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</si>
  <si>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</si>
  <si>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</si>
  <si>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</si>
  <si>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</si>
  <si>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</si>
  <si>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</si>
  <si>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</si>
  <si>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</si>
  <si>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</si>
  <si>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</si>
  <si>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</si>
  <si>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</si>
  <si>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</si>
  <si>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</si>
  <si>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</si>
  <si>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</si>
  <si>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</si>
  <si>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</si>
  <si>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</si>
  <si>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</si>
  <si>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</si>
  <si>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</si>
  <si>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</si>
  <si>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</si>
  <si>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</si>
  <si>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</si>
  <si>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</si>
  <si>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</si>
  <si>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</si>
  <si>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</si>
  <si>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</si>
  <si>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</si>
  <si>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</si>
  <si>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</si>
  <si>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</si>
  <si>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</si>
  <si>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</si>
  <si>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</si>
  <si>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</si>
  <si>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</si>
  <si>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</si>
  <si>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</si>
  <si>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</si>
  <si>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</si>
  <si>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</si>
  <si>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</si>
  <si>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</si>
  <si>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</si>
  <si>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</si>
  <si>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</si>
  <si>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</si>
  <si>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</si>
  <si>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</si>
  <si>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</si>
  <si>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</si>
  <si>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</si>
  <si>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</si>
  <si>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</si>
  <si>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</si>
  <si>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</si>
  <si>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</si>
  <si>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</si>
  <si>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</si>
  <si>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</si>
  <si>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</si>
  <si>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</si>
  <si>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</si>
  <si>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</si>
  <si>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</si>
  <si>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</si>
  <si>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</si>
  <si>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</si>
  <si>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</si>
  <si>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</si>
  <si>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</si>
  <si>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</si>
  <si>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</si>
  <si>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</si>
  <si>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</si>
  <si>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</si>
  <si>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</si>
  <si>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</si>
  <si>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</si>
  <si>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</si>
  <si>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</si>
  <si>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</si>
  <si>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</si>
  <si>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</si>
  <si>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</si>
  <si>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</si>
  <si>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</si>
  <si>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</si>
  <si>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</si>
  <si>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</si>
  <si>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</si>
  <si>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</si>
  <si>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</si>
  <si>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</si>
  <si>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</si>
  <si>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</si>
  <si>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</si>
  <si>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</si>
  <si>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</si>
  <si>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</si>
  <si>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</si>
  <si>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</si>
  <si>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</si>
  <si>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</si>
  <si>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</si>
  <si>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</si>
  <si>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</si>
  <si>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</si>
  <si>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</si>
  <si>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</si>
  <si>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</si>
  <si>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</si>
  <si>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</si>
  <si>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</si>
  <si>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</si>
  <si>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</si>
  <si>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</si>
  <si>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</si>
  <si>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</si>
  <si>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</si>
  <si>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</si>
  <si>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</si>
  <si>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</si>
  <si>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</si>
  <si>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</si>
  <si>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</si>
  <si>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</si>
  <si>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</si>
  <si>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</si>
  <si>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</si>
  <si>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</si>
  <si>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</si>
  <si>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</si>
  <si>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</si>
  <si>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</si>
  <si>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</si>
  <si>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</si>
  <si>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</si>
  <si>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</si>
  <si>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</si>
  <si>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</si>
  <si>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</si>
  <si>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</si>
  <si>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</si>
  <si>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</si>
  <si>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</si>
  <si>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</si>
  <si>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</si>
  <si>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</si>
  <si>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</si>
  <si>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</si>
  <si>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</si>
  <si>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</si>
  <si>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</si>
  <si>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</si>
  <si>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</si>
  <si>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</si>
  <si>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</si>
  <si>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</si>
  <si>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</si>
  <si>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</si>
  <si>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</si>
  <si>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</si>
  <si>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</si>
  <si>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</si>
  <si>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</si>
  <si>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</si>
  <si>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</si>
  <si>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</si>
  <si>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</si>
  <si>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</si>
  <si>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</si>
  <si>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</si>
  <si>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</si>
  <si>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</si>
  <si>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</si>
  <si>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</si>
  <si>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</si>
  <si>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</si>
  <si>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</si>
  <si>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</si>
  <si>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</si>
  <si>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</si>
  <si>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</si>
  <si>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</si>
  <si>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</si>
  <si>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</si>
  <si>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</si>
  <si>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</si>
  <si>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</si>
  <si>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</si>
  <si>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</si>
  <si>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</si>
  <si>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</si>
  <si>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</si>
  <si>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</si>
  <si>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</si>
  <si>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</si>
  <si>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</si>
  <si>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</si>
  <si>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</si>
  <si>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</si>
  <si>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</si>
  <si>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</si>
  <si>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</si>
  <si>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</si>
  <si>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</si>
  <si>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</si>
  <si>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</si>
  <si>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</si>
  <si>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</si>
  <si>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</si>
  <si>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</si>
  <si>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</si>
  <si>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</si>
  <si>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</si>
  <si>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</si>
  <si>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</si>
  <si>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</si>
  <si>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</si>
  <si>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</si>
  <si>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</si>
  <si>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</si>
  <si>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</si>
  <si>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</si>
  <si>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</si>
  <si>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</si>
  <si>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</si>
  <si>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</si>
  <si>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</si>
  <si>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</si>
  <si>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</si>
  <si>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</si>
  <si>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</si>
  <si>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</si>
  <si>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</si>
  <si>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</si>
  <si>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</si>
  <si>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</si>
  <si>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</si>
  <si>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</si>
  <si>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</si>
  <si>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</si>
  <si>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</si>
  <si>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</si>
  <si>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</si>
  <si>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</si>
  <si>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</si>
  <si>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</si>
  <si>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</si>
  <si>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</si>
  <si>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</si>
  <si>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</si>
  <si>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</si>
  <si>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</si>
  <si>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</si>
  <si>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</si>
  <si>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</si>
  <si>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</si>
  <si>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</si>
  <si>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</si>
  <si>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</si>
  <si>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</si>
  <si>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</si>
  <si>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</si>
  <si>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</si>
  <si>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</si>
  <si>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</si>
  <si>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</si>
  <si>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</si>
  <si>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</si>
  <si>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</si>
  <si>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</si>
  <si>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</si>
  <si>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</si>
  <si>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</si>
  <si>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</si>
  <si>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</si>
  <si>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</si>
  <si>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</si>
  <si>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</si>
  <si>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</si>
  <si>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</si>
  <si>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</si>
  <si>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</si>
  <si>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</si>
  <si>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</si>
  <si>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</si>
  <si>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</si>
  <si>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</si>
  <si>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</si>
  <si>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</si>
  <si>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</si>
  <si>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</si>
  <si>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</si>
  <si>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</si>
  <si>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</si>
  <si>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</si>
  <si>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</si>
  <si>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</si>
  <si>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</si>
  <si>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</si>
  <si>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</si>
  <si>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</si>
  <si>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</si>
  <si>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</si>
  <si>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</si>
  <si>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</si>
  <si>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</si>
  <si>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</si>
  <si>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</si>
  <si>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</si>
  <si>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</si>
  <si>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</si>
  <si>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</si>
  <si>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</si>
  <si>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</si>
  <si>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</si>
  <si>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</si>
  <si>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</si>
  <si>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</si>
  <si>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</si>
  <si>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</si>
  <si>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</si>
  <si>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</si>
  <si>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</si>
  <si>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</si>
  <si>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</si>
  <si>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</si>
  <si>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</si>
  <si>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</si>
  <si>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</si>
  <si>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</si>
  <si>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</si>
  <si>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</si>
  <si>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</si>
  <si>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</si>
  <si>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</si>
  <si>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</si>
  <si>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</si>
  <si>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</si>
  <si>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</si>
  <si>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</si>
  <si>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</si>
  <si>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</si>
  <si>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</si>
  <si>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</si>
  <si>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</si>
  <si>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</si>
  <si>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</si>
  <si>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</si>
  <si>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</si>
  <si>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</si>
  <si>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</si>
  <si>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</si>
  <si>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</si>
  <si>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</si>
  <si>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</si>
  <si>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</si>
  <si>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</si>
  <si>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</si>
  <si>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</si>
  <si>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</si>
  <si>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</si>
  <si>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</si>
  <si>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</si>
  <si>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</si>
  <si>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</si>
  <si>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</si>
  <si>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</si>
  <si>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</si>
  <si>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</si>
  <si>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</si>
  <si>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</si>
  <si>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</si>
  <si>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</si>
  <si>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</si>
  <si>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</si>
  <si>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</si>
  <si>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</si>
  <si>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</si>
  <si>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</si>
  <si>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</si>
  <si>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</si>
  <si>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</si>
  <si>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</si>
  <si>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</si>
  <si>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</si>
  <si>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</si>
  <si>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</si>
  <si>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</si>
  <si>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</si>
  <si>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</si>
  <si>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</si>
  <si>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</si>
  <si>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</si>
  <si>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</si>
  <si>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</si>
  <si>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</si>
  <si>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</si>
  <si>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</si>
  <si>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</si>
  <si>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</si>
  <si>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</si>
  <si>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</si>
  <si>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</si>
  <si>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</si>
  <si>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</si>
  <si>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</si>
  <si>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</si>
  <si>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</si>
  <si>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</si>
  <si>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</si>
  <si>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</si>
  <si>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</si>
  <si>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</si>
  <si>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</si>
  <si>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</si>
  <si>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</si>
  <si>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</si>
  <si>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</si>
  <si>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</si>
  <si>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</si>
  <si>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</si>
  <si>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</si>
  <si>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</si>
  <si>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</si>
  <si>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</si>
  <si>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</si>
  <si>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</si>
  <si>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</si>
  <si>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</si>
  <si>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</si>
  <si>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</si>
  <si>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</si>
  <si>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</si>
  <si>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</si>
  <si>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</si>
  <si>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</si>
  <si>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</si>
  <si>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</si>
  <si>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</si>
  <si>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</si>
  <si>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</si>
  <si>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</si>
  <si>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</si>
  <si>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</si>
  <si>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</si>
  <si>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</si>
  <si>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</si>
  <si>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</si>
  <si>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</si>
  <si>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</si>
  <si>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</si>
  <si>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</si>
  <si>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</si>
  <si>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</si>
  <si>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</si>
  <si>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</si>
  <si>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</si>
  <si>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</si>
  <si>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</si>
  <si>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</si>
  <si>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</si>
  <si>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</si>
  <si>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</si>
  <si>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</si>
  <si>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</si>
  <si>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</si>
  <si>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</si>
  <si>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</si>
  <si>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</si>
  <si>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</si>
  <si>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</si>
  <si>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</si>
  <si>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</si>
  <si>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</si>
  <si>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</si>
  <si>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</si>
  <si>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</si>
  <si>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</si>
  <si>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</si>
  <si>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</si>
  <si>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</si>
  <si>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</si>
  <si>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</si>
  <si>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</si>
  <si>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</si>
  <si>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</si>
  <si>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</si>
  <si>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</si>
  <si>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</si>
  <si>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</si>
  <si>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</si>
  <si>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</si>
  <si>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</si>
  <si>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</si>
  <si>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</si>
  <si>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</si>
  <si>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</si>
  <si>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</si>
  <si>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</si>
  <si>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</si>
  <si>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</si>
  <si>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</si>
  <si>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</si>
  <si>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</si>
  <si>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</si>
  <si>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</si>
  <si>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</si>
  <si>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</si>
  <si>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</si>
  <si>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</si>
  <si>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</si>
  <si>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</si>
  <si>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</si>
  <si>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</si>
  <si>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</si>
  <si>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</si>
  <si>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</si>
  <si>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</si>
  <si>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</si>
  <si>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</si>
  <si>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</si>
  <si>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</si>
  <si>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</si>
  <si>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</si>
  <si>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</si>
  <si>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</si>
  <si>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</si>
  <si>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</si>
  <si>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</si>
  <si>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</si>
  <si>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</si>
  <si>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</si>
  <si>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</si>
  <si>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</si>
  <si>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</si>
  <si>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</si>
  <si>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</si>
  <si>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</si>
  <si>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</si>
  <si>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</si>
  <si>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</si>
  <si>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</si>
  <si>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</si>
  <si>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</si>
  <si>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</si>
  <si>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</si>
  <si>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</si>
  <si>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</si>
  <si>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</si>
  <si>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</si>
  <si>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</si>
  <si>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</si>
  <si>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</si>
  <si>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</si>
  <si>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</si>
  <si>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</si>
  <si>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</si>
  <si>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</si>
  <si>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</si>
  <si>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</si>
  <si>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</si>
  <si>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</si>
  <si>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</si>
  <si>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</si>
  <si>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</si>
  <si>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</si>
  <si>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</si>
  <si>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</si>
  <si>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</si>
  <si>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</si>
  <si>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</si>
  <si>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</si>
  <si>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</si>
  <si>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</si>
  <si>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</si>
  <si>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</si>
  <si>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</si>
  <si>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</si>
  <si>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</si>
  <si>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</si>
  <si>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</si>
  <si>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</si>
  <si>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</si>
  <si>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</si>
  <si>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</si>
  <si>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</si>
  <si>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</si>
  <si>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</si>
  <si>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</si>
  <si>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</si>
  <si>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</si>
  <si>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</si>
  <si>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</si>
  <si>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</si>
  <si>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</si>
  <si>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</si>
  <si>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</si>
  <si>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</si>
  <si>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</si>
  <si>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</si>
  <si>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</si>
  <si>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</si>
  <si>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</si>
  <si>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</si>
  <si>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</si>
  <si>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</si>
  <si>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</si>
  <si>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</si>
  <si>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</si>
  <si>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</si>
  <si>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</si>
  <si>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</si>
  <si>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</si>
  <si>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</si>
  <si>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</si>
  <si>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</si>
  <si>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</si>
  <si>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</si>
  <si>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</si>
  <si>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</si>
  <si>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</si>
  <si>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</si>
  <si>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</si>
  <si>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</si>
  <si>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</si>
  <si>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</si>
  <si>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</si>
  <si>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</si>
  <si>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</si>
  <si>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</si>
  <si>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</si>
  <si>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</si>
  <si>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</si>
  <si>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</si>
  <si>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</si>
  <si>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</si>
  <si>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</si>
  <si>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</si>
  <si>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</si>
  <si>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</si>
  <si>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</si>
  <si>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</si>
  <si>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</si>
  <si>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</si>
  <si>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</si>
  <si>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</si>
  <si>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</si>
  <si>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</si>
  <si>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</si>
  <si>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</si>
  <si>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</si>
  <si>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</si>
  <si>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</si>
  <si>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</si>
  <si>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</si>
  <si>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</si>
  <si>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</si>
  <si>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</si>
  <si>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</si>
  <si>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</si>
  <si>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</si>
  <si>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</si>
  <si>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</si>
  <si>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</si>
  <si>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</si>
  <si>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</si>
  <si>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</si>
  <si>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</si>
  <si>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</si>
  <si>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</si>
  <si>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</si>
  <si>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</si>
  <si>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</si>
  <si>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</si>
  <si>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</si>
  <si>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</si>
  <si>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</si>
  <si>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</si>
  <si>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</si>
  <si>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</si>
  <si>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</si>
  <si>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</si>
  <si>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</si>
  <si>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</si>
  <si>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</si>
  <si>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</si>
  <si>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</si>
  <si>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</si>
  <si>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</si>
  <si>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</si>
  <si>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</si>
  <si>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</si>
  <si>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</si>
  <si>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</si>
  <si>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</si>
  <si>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</si>
  <si>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</si>
  <si>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</si>
  <si>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</si>
  <si>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</si>
  <si>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</si>
  <si>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</si>
  <si>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</si>
  <si>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</si>
  <si>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</si>
  <si>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</si>
  <si>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</si>
  <si>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</si>
  <si>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</si>
  <si>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</si>
  <si>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</si>
  <si>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</si>
  <si>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</si>
  <si>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</si>
  <si>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</si>
  <si>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</si>
  <si>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</si>
  <si>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</si>
  <si>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</si>
  <si>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</si>
  <si>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</si>
  <si>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</si>
  <si>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</si>
  <si>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</si>
  <si>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</si>
  <si>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</si>
  <si>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</si>
  <si>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</si>
  <si>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</si>
  <si>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</si>
  <si>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</si>
  <si>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</si>
  <si>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</si>
  <si>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</si>
  <si>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</si>
  <si>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</si>
  <si>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</si>
  <si>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</si>
  <si>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</si>
  <si>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</si>
  <si>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</si>
  <si>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</si>
  <si>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</si>
  <si>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</si>
  <si>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</si>
  <si>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</si>
  <si>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</si>
  <si>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</si>
  <si>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</si>
  <si>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</si>
  <si>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</si>
  <si>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</si>
  <si>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</si>
  <si>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</si>
  <si>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</si>
  <si>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</si>
  <si>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</si>
  <si>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</si>
  <si>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</si>
  <si>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</si>
  <si>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</si>
  <si>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</si>
  <si>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</si>
  <si>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</si>
  <si>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</si>
  <si>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</si>
  <si>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</si>
  <si>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</si>
  <si>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</si>
  <si>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</si>
  <si>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</si>
  <si>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</si>
  <si>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</si>
  <si>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</si>
  <si>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</si>
  <si>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</si>
  <si>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</si>
  <si>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</si>
  <si>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</si>
  <si>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</si>
  <si>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</si>
  <si>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</si>
  <si>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</si>
  <si>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</si>
  <si>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</si>
  <si>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</si>
  <si>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</si>
  <si>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</si>
  <si>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</si>
  <si>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</si>
  <si>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</si>
  <si>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</si>
  <si>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</si>
  <si>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</si>
  <si>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</si>
  <si>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</si>
  <si>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</si>
  <si>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</si>
  <si>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</si>
  <si>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</si>
  <si>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</si>
  <si>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</si>
  <si>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</si>
  <si>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</si>
  <si>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</si>
  <si>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</si>
  <si>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</si>
  <si>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</si>
  <si>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</si>
  <si>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</si>
  <si>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</si>
  <si>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</si>
  <si>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</si>
  <si>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</si>
  <si>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</si>
  <si>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</si>
  <si>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</si>
  <si>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</si>
  <si>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</si>
  <si>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</si>
  <si>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</si>
  <si>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</si>
  <si>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</si>
  <si>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</si>
  <si>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</si>
  <si>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</si>
  <si>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</si>
  <si>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</si>
  <si>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</si>
  <si>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</si>
  <si>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</si>
  <si>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</si>
  <si>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</si>
  <si>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</si>
  <si>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</si>
  <si>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</si>
  <si>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</si>
  <si>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</si>
  <si>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</si>
  <si>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</si>
  <si>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</si>
  <si>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</si>
  <si>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</si>
  <si>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</si>
  <si>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</si>
  <si>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</si>
  <si>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</si>
  <si>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</si>
  <si>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</si>
  <si>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</si>
  <si>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</si>
  <si>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</si>
  <si>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</si>
  <si>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</si>
  <si>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</si>
  <si>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</si>
  <si>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</si>
  <si>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</si>
  <si>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</si>
  <si>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</si>
  <si>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</si>
  <si>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</si>
  <si>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</si>
  <si>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</si>
  <si>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</si>
  <si>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</si>
  <si>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</si>
  <si>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</si>
  <si>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</si>
  <si>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</si>
  <si>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</si>
  <si>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</si>
  <si>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</si>
  <si>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</si>
  <si>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</si>
  <si>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</si>
  <si>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</si>
  <si>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</si>
  <si>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</si>
  <si>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</si>
  <si>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</si>
  <si>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</si>
  <si>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</si>
  <si>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</si>
  <si>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</si>
  <si>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</si>
  <si>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</si>
  <si>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</si>
  <si>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</si>
  <si>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</si>
  <si>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</si>
  <si>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</si>
  <si>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</si>
  <si>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</si>
  <si>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</si>
  <si>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</si>
  <si>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</si>
  <si>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</si>
  <si>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</si>
  <si>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</si>
  <si>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</si>
  <si>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</si>
  <si>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</si>
  <si>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</si>
  <si>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</si>
  <si>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</si>
  <si>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</si>
  <si>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</si>
  <si>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</si>
  <si>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</si>
  <si>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</si>
  <si>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</si>
  <si>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</si>
  <si>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</si>
  <si>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</si>
  <si>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</si>
  <si>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</si>
  <si>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</si>
  <si>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</si>
  <si>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</si>
  <si>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</si>
  <si>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</si>
  <si>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</si>
  <si>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</si>
  <si>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</si>
  <si>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</si>
  <si>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</si>
  <si>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</si>
  <si>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</si>
  <si>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</si>
  <si>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</si>
  <si>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</si>
  <si>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</si>
  <si>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</si>
  <si>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</si>
  <si>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</si>
  <si>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</si>
  <si>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</si>
  <si>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</si>
  <si>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</si>
  <si>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</si>
  <si>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</si>
  <si>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</si>
  <si>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</si>
  <si>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</si>
  <si>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</si>
  <si>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</si>
  <si>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</si>
  <si>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</si>
  <si>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</si>
  <si>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</si>
  <si>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</si>
  <si>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</si>
  <si>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</si>
  <si>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</si>
  <si>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</si>
  <si>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</si>
  <si>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</si>
  <si>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</si>
  <si>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</si>
  <si>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</si>
  <si>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</si>
  <si>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</si>
  <si>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</si>
  <si>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</si>
  <si>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</si>
  <si>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</si>
  <si>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</si>
  <si>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</si>
  <si>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</si>
  <si>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</si>
  <si>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</si>
  <si>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</si>
  <si>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</si>
  <si>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</si>
  <si>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</si>
  <si>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</si>
  <si>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</si>
  <si>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</si>
  <si>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</si>
  <si>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</si>
  <si>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</si>
  <si>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</si>
  <si>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</si>
  <si>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</si>
  <si>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</si>
  <si>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</si>
  <si>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</si>
  <si>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</si>
  <si>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</si>
  <si>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</si>
  <si>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</si>
  <si>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</si>
  <si>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</si>
  <si>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</si>
  <si>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</si>
  <si>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</si>
  <si>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</si>
  <si>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</si>
  <si>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</si>
  <si>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</si>
  <si>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</si>
  <si>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</si>
  <si>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</si>
  <si>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</si>
  <si>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</si>
  <si>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</si>
  <si>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</si>
  <si>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</si>
  <si>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</si>
  <si>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</si>
  <si>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</si>
  <si>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</si>
  <si>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</si>
  <si>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</si>
  <si>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</si>
  <si>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</si>
  <si>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</si>
  <si>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</si>
  <si>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</si>
  <si>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</si>
  <si>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</si>
  <si>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</si>
  <si>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</si>
  <si>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</si>
  <si>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</si>
  <si>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</si>
  <si>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</si>
  <si>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</si>
  <si>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</si>
  <si>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</si>
  <si>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</si>
  <si>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</si>
  <si>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</si>
  <si>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</si>
  <si>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</si>
  <si>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</si>
  <si>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</si>
  <si>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</si>
  <si>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</si>
  <si>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</si>
  <si>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</si>
  <si>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</si>
  <si>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</si>
  <si>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</si>
  <si>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</si>
  <si>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</si>
  <si>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</si>
  <si>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</si>
  <si>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</si>
  <si>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</si>
  <si>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</si>
  <si>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</si>
  <si>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</si>
  <si>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</si>
  <si>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</si>
  <si>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</si>
  <si>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</si>
  <si>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</si>
  <si>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</si>
  <si>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</si>
  <si>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</si>
  <si>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</si>
  <si>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</si>
  <si>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</si>
  <si>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</si>
  <si>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</si>
  <si>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</si>
  <si>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</si>
  <si>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</si>
  <si>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</si>
  <si>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</si>
  <si>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</si>
  <si>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</si>
  <si>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</si>
  <si>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</si>
  <si>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</si>
  <si>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</si>
  <si>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</si>
  <si>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</si>
  <si>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</si>
  <si>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</si>
  <si>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</si>
  <si>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</si>
  <si>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</si>
  <si>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</si>
  <si>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</si>
  <si>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</si>
  <si>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</si>
  <si>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</si>
  <si>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</si>
  <si>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</si>
  <si>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</si>
  <si>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</si>
  <si>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</si>
  <si>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</si>
  <si>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</si>
  <si>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</si>
  <si>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</si>
  <si>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</si>
  <si>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</si>
  <si>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</si>
  <si>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</si>
  <si>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</si>
  <si>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</si>
  <si>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</si>
  <si>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</si>
  <si>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</si>
  <si>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</si>
  <si>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</si>
  <si>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</si>
  <si>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</si>
  <si>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</si>
  <si>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</si>
  <si>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</si>
  <si>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</si>
  <si>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</si>
  <si>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</si>
  <si>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</si>
  <si>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</si>
  <si>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</si>
  <si>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</si>
  <si>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</si>
  <si>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</si>
  <si>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</si>
  <si>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</si>
  <si>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</si>
  <si>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</si>
  <si>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</si>
  <si>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</si>
  <si>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</si>
  <si>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</si>
  <si>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</si>
  <si>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</si>
  <si>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</si>
  <si>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</si>
  <si>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</si>
  <si>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</si>
  <si>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</si>
  <si>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</si>
  <si>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</si>
  <si>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</si>
  <si>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</si>
  <si>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</si>
  <si>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</si>
  <si>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</si>
  <si>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</si>
  <si>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</si>
  <si>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</si>
  <si>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</si>
  <si>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</si>
  <si>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</si>
  <si>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</si>
  <si>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</si>
  <si>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</si>
  <si>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</si>
  <si>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</si>
  <si>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</si>
  <si>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</si>
  <si>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</si>
  <si>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</si>
  <si>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</si>
  <si>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</si>
  <si>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</si>
  <si>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</si>
  <si>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</si>
  <si>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</si>
  <si>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</si>
  <si>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</si>
  <si>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</si>
  <si>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</si>
  <si>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</si>
  <si>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</si>
  <si>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</si>
  <si>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</si>
  <si>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</si>
  <si>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</si>
  <si>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</si>
  <si>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</si>
  <si>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</si>
  <si>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</si>
  <si>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</si>
  <si>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</si>
  <si>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</si>
  <si>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</si>
  <si>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</si>
  <si>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</si>
  <si>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</si>
  <si>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</si>
  <si>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</si>
  <si>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</si>
  <si>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</si>
  <si>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</si>
  <si>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</si>
  <si>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</si>
  <si>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</si>
  <si>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</si>
  <si>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</si>
  <si>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</si>
  <si>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</si>
  <si>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</si>
  <si>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</si>
  <si>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</si>
  <si>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</si>
  <si>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</si>
  <si>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</si>
  <si>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</si>
  <si>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</si>
  <si>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</si>
  <si>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</si>
  <si>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</si>
  <si>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</si>
  <si>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</si>
  <si>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</si>
  <si>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</si>
  <si>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</si>
  <si>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</si>
  <si>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</si>
  <si>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</si>
  <si>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</si>
  <si>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</si>
  <si>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</si>
  <si>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</si>
  <si>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</si>
  <si>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</si>
  <si>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</si>
  <si>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</si>
  <si>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</si>
  <si>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</si>
  <si>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</si>
  <si>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</si>
  <si>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</si>
  <si>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</si>
  <si>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</si>
  <si>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</si>
  <si>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</si>
  <si>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</si>
  <si>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</si>
  <si>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</si>
  <si>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</si>
  <si>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</si>
  <si>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</si>
  <si>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</si>
  <si>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</si>
  <si>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</si>
  <si>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</si>
  <si>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</si>
  <si>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</si>
  <si>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</si>
  <si>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</si>
  <si>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</si>
  <si>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</si>
  <si>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</si>
  <si>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</si>
  <si>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</si>
  <si>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</si>
  <si>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</si>
  <si>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</si>
  <si>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</si>
  <si>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</si>
  <si>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</si>
  <si>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</si>
  <si>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</si>
  <si>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</si>
  <si>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</si>
  <si>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</si>
  <si>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</si>
  <si>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</si>
  <si>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</si>
  <si>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</si>
  <si>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</si>
  <si>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</si>
  <si>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</si>
  <si>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</si>
  <si>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</si>
  <si>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</si>
  <si>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</si>
  <si>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</si>
  <si>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</si>
  <si>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</si>
  <si>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</si>
  <si>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</si>
  <si>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</si>
  <si>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</si>
  <si>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</si>
  <si>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</si>
  <si>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</si>
  <si>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</si>
  <si>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</si>
  <si>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</si>
  <si>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</si>
  <si>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</si>
  <si>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</si>
  <si>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</si>
  <si>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</si>
  <si>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</si>
  <si>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</si>
  <si>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</si>
  <si>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</si>
  <si>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</si>
  <si>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</si>
  <si>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</si>
  <si>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</si>
  <si>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</si>
  <si>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</si>
  <si>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</si>
  <si>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</si>
  <si>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</si>
  <si>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</si>
  <si>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</si>
  <si>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</si>
  <si>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</si>
  <si>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</si>
  <si>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</si>
  <si>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</si>
  <si>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</si>
  <si>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</si>
  <si>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</si>
  <si>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</si>
  <si>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</si>
  <si>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</si>
  <si>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</si>
  <si>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</si>
  <si>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</si>
  <si>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</si>
  <si>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</si>
  <si>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</si>
  <si>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</si>
  <si>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</si>
  <si>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</si>
  <si>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</si>
  <si>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</si>
  <si>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</si>
  <si>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</si>
  <si>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</si>
  <si>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</si>
  <si>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</si>
  <si>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</si>
  <si>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</si>
  <si>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</si>
  <si>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</si>
  <si>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</si>
  <si>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</si>
  <si>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</si>
  <si>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</si>
  <si>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</si>
  <si>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</si>
  <si>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</si>
  <si>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</si>
  <si>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</si>
  <si>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</si>
  <si>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</si>
  <si>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</si>
  <si>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</si>
  <si>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</si>
  <si>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</si>
  <si>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</si>
  <si>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</si>
  <si>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</si>
  <si>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</si>
  <si>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</si>
  <si>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</si>
  <si>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</si>
  <si>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</si>
  <si>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</si>
  <si>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</si>
  <si>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</si>
  <si>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</si>
  <si>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</si>
  <si>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</si>
  <si>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</si>
  <si>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</si>
  <si>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</si>
  <si>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</si>
  <si>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</si>
  <si>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</si>
  <si>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</si>
  <si>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</si>
  <si>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</si>
  <si>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</si>
  <si>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</si>
  <si>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</si>
  <si>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</si>
  <si>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</si>
  <si>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</si>
  <si>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</si>
  <si>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</si>
  <si>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</si>
  <si>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</si>
  <si>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</si>
  <si>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</si>
  <si>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</si>
  <si>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</si>
  <si>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</si>
  <si>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</si>
  <si>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</si>
  <si>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</si>
  <si>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</si>
  <si>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</si>
  <si>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</si>
  <si>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</si>
  <si>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</si>
  <si>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</si>
  <si>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</si>
  <si>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</si>
  <si>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</si>
  <si>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</si>
  <si>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</si>
  <si>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</si>
  <si>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</si>
  <si>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</si>
  <si>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</si>
  <si>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</si>
  <si>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</si>
  <si>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</si>
  <si>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</si>
  <si>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</si>
  <si>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</si>
  <si>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</si>
  <si>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</si>
  <si>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</si>
  <si>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</si>
  <si>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</si>
  <si>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</si>
  <si>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</si>
  <si>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</si>
  <si>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</si>
  <si>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</si>
  <si>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</si>
  <si>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</si>
  <si>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</si>
  <si>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</si>
  <si>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</si>
  <si>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</si>
  <si>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</si>
  <si>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</si>
  <si>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</si>
  <si>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</si>
  <si>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</si>
  <si>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</si>
  <si>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</si>
  <si>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</si>
  <si>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</si>
  <si>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</si>
  <si>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</si>
  <si>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</si>
  <si>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</si>
  <si>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</si>
  <si>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</si>
  <si>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</si>
  <si>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</si>
  <si>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</si>
  <si>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</si>
  <si>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</si>
  <si>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</si>
  <si>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</si>
  <si>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</si>
  <si>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</si>
  <si>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</si>
  <si>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</si>
  <si>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</si>
  <si>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</si>
  <si>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</si>
  <si>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</si>
  <si>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</si>
  <si>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</si>
  <si>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</si>
  <si>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</si>
  <si>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</si>
  <si>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</si>
  <si>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</si>
  <si>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</si>
  <si>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</si>
  <si>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</si>
  <si>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</si>
  <si>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</si>
  <si>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</si>
  <si>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</si>
  <si>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</si>
  <si>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</si>
  <si>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</si>
  <si>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</si>
  <si>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</si>
  <si>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</si>
  <si>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</si>
  <si>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</si>
  <si>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</si>
  <si>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</si>
  <si>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</si>
  <si>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</si>
  <si>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</si>
  <si>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</si>
  <si>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</si>
  <si>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</si>
  <si>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</si>
  <si>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</si>
  <si>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</si>
  <si>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</si>
  <si>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</si>
  <si>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</si>
  <si>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</si>
  <si>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</si>
  <si>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</si>
  <si>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</si>
  <si>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</si>
  <si>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</si>
  <si>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</si>
  <si>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</si>
  <si>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</si>
  <si>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</si>
  <si>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</si>
  <si>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</si>
  <si>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</si>
  <si>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</si>
  <si>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</si>
  <si>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</si>
  <si>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</si>
  <si>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</si>
  <si>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</si>
  <si>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</si>
  <si>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</si>
  <si>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</si>
  <si>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</si>
  <si>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</si>
  <si>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</si>
  <si>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</si>
  <si>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</si>
  <si>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</si>
  <si>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</si>
  <si>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</si>
  <si>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</si>
  <si>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</si>
  <si>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</si>
  <si>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</si>
  <si>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</si>
  <si>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</si>
  <si>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</si>
  <si>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</si>
  <si>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</si>
  <si>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</si>
  <si>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</si>
  <si>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</si>
  <si>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</si>
  <si>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</si>
  <si>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</si>
  <si>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</si>
  <si>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</si>
  <si>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</si>
  <si>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</si>
  <si>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</si>
  <si>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</si>
  <si>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</si>
  <si>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</si>
  <si>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</si>
  <si>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</si>
  <si>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</si>
  <si>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</si>
  <si>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</si>
  <si>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</si>
  <si>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</si>
  <si>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</si>
  <si>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</si>
  <si>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</si>
  <si>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</si>
  <si>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</si>
  <si>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</si>
  <si>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</si>
  <si>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</si>
  <si>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</si>
  <si>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</si>
  <si>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</si>
  <si>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</si>
  <si>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</si>
  <si>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</si>
  <si>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</si>
  <si>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</si>
  <si>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</si>
  <si>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</si>
  <si>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</si>
  <si>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</si>
  <si>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</si>
  <si>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</si>
  <si>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</si>
  <si>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</si>
  <si>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</si>
  <si>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</si>
  <si>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</si>
  <si>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</si>
  <si>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</si>
  <si>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</si>
  <si>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</si>
  <si>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</si>
  <si>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</si>
  <si>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</si>
  <si>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</si>
  <si>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</si>
  <si>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</si>
  <si>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</si>
  <si>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</si>
  <si>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</si>
  <si>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</si>
  <si>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</si>
  <si>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</si>
  <si>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</si>
  <si>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</si>
  <si>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</si>
  <si>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</si>
  <si>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</si>
  <si>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</si>
  <si>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</si>
  <si>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</si>
  <si>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</si>
  <si>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</si>
  <si>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</si>
  <si>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</si>
  <si>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</si>
  <si>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</si>
  <si>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</si>
  <si>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</si>
  <si>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</si>
  <si>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</si>
  <si>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</si>
  <si>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</si>
  <si>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</si>
  <si>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</si>
  <si>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</si>
  <si>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</si>
  <si>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</si>
  <si>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</si>
  <si>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</si>
  <si>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</si>
  <si>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</si>
  <si>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</si>
  <si>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</si>
  <si>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</si>
  <si>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</si>
  <si>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</si>
  <si>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</si>
  <si>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</si>
  <si>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</si>
  <si>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</si>
  <si>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</si>
  <si>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</si>
  <si>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</si>
  <si>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</si>
  <si>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</si>
  <si>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</si>
  <si>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</si>
  <si>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</si>
  <si>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</si>
  <si>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</si>
  <si>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</si>
  <si>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</si>
  <si>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</si>
  <si>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</si>
  <si>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</si>
  <si>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</si>
  <si>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</si>
  <si>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</si>
  <si>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</si>
  <si>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</si>
  <si>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</si>
  <si>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</si>
  <si>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</si>
  <si>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</si>
  <si>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</si>
  <si>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</si>
  <si>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</si>
  <si>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</si>
  <si>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</si>
  <si>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</si>
  <si>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</si>
  <si>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</si>
  <si>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</si>
  <si>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</si>
  <si>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</si>
  <si>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</si>
  <si>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</si>
  <si>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</si>
  <si>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</si>
  <si>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</si>
  <si>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</si>
  <si>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</si>
  <si>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</si>
  <si>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</si>
  <si>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</si>
  <si>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</si>
  <si>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</si>
  <si>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</si>
  <si>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</si>
  <si>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</si>
  <si>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</si>
  <si>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</si>
  <si>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</si>
  <si>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</si>
  <si>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</si>
  <si>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</si>
  <si>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</si>
  <si>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</si>
  <si>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</si>
  <si>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</si>
  <si>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</si>
  <si>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</si>
  <si>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</si>
  <si>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</si>
  <si>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</si>
  <si>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</si>
  <si>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</si>
  <si>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</si>
  <si>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</si>
  <si>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</si>
  <si>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</si>
  <si>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</si>
  <si>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</si>
  <si>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</si>
  <si>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</si>
  <si>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</si>
  <si>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</si>
  <si>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</si>
  <si>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</si>
  <si>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</si>
  <si>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</si>
  <si>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</si>
  <si>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</si>
  <si>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</si>
  <si>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</si>
  <si>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</si>
  <si>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</si>
  <si>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</si>
  <si>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</si>
  <si>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</si>
  <si>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</si>
  <si>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</si>
  <si>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</si>
  <si>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</si>
  <si>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</si>
  <si>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</si>
  <si>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</si>
  <si>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</si>
  <si>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</si>
  <si>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</si>
  <si>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</si>
  <si>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</si>
  <si>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</si>
  <si>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</si>
  <si>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</si>
  <si>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</si>
  <si>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</si>
  <si>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</si>
  <si>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</si>
  <si>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</si>
  <si>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</si>
  <si>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</si>
  <si>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</si>
  <si>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</si>
  <si>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</si>
  <si>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</si>
  <si>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</si>
  <si>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</si>
  <si>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</si>
  <si>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</si>
  <si>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</si>
  <si>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</si>
  <si>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</si>
  <si>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</si>
  <si>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</si>
  <si>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</si>
  <si>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</si>
  <si>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</si>
  <si>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</si>
  <si>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</si>
  <si>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</si>
  <si>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</si>
  <si>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</si>
  <si>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</si>
  <si>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</si>
  <si>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</si>
  <si>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</si>
  <si>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</si>
  <si>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</si>
  <si>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</si>
  <si>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</si>
  <si>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</si>
  <si>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</si>
  <si>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</si>
  <si>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</si>
  <si>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</si>
  <si>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</si>
  <si>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</si>
  <si>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</si>
  <si>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</si>
  <si>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</si>
  <si>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</si>
  <si>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</si>
  <si>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</si>
  <si>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</si>
  <si>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</si>
  <si>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</si>
  <si>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</si>
  <si>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</si>
  <si>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</si>
  <si>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</si>
  <si>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</si>
  <si>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</si>
  <si>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</si>
  <si>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</si>
  <si>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</si>
  <si>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</si>
  <si>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</si>
  <si>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</si>
  <si>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</si>
  <si>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</si>
  <si>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</si>
  <si>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</si>
  <si>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</si>
  <si>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</si>
  <si>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</si>
  <si>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</si>
  <si>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</si>
  <si>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</si>
  <si>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</si>
  <si>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</si>
  <si>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</si>
  <si>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</si>
  <si>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</si>
  <si>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</si>
  <si>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</si>
  <si>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</si>
  <si>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</si>
  <si>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</si>
  <si>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</si>
  <si>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</si>
  <si>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</si>
  <si>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</si>
  <si>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</si>
  <si>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</si>
  <si>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</si>
  <si>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</si>
  <si>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</si>
  <si>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</si>
  <si>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</si>
  <si>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</si>
  <si>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</si>
  <si>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</si>
  <si>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</si>
  <si>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</si>
  <si>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</si>
  <si>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</si>
  <si>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</si>
  <si>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</si>
  <si>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</si>
  <si>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</si>
  <si>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</si>
  <si>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</si>
  <si>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</si>
  <si>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</si>
  <si>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</si>
  <si>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</si>
  <si>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</si>
  <si>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</si>
  <si>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</si>
  <si>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</si>
  <si>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</si>
  <si>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</si>
  <si>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</si>
  <si>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</si>
  <si>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</si>
  <si>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</si>
  <si>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</si>
  <si>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</si>
  <si>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</si>
  <si>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</si>
  <si>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</si>
  <si>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</si>
  <si>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</si>
  <si>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</si>
  <si>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</si>
  <si>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</si>
  <si>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</si>
  <si>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</si>
  <si>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</si>
  <si>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</si>
  <si>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</si>
  <si>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</si>
  <si>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</si>
  <si>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</si>
  <si>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</si>
  <si>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</si>
  <si>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</si>
  <si>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</si>
  <si>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</si>
  <si>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</si>
  <si>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</si>
  <si>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</si>
  <si>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</si>
  <si>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</si>
  <si>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</si>
  <si>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</si>
  <si>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</si>
  <si>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</si>
  <si>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</si>
  <si>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</si>
  <si>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</si>
  <si>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</si>
  <si>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</si>
  <si>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</si>
  <si>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</si>
  <si>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</si>
  <si>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</si>
  <si>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</si>
  <si>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</si>
  <si>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</si>
  <si>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</si>
  <si>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</si>
  <si>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</si>
  <si>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</si>
  <si>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</si>
  <si>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</si>
  <si>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</si>
  <si>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</si>
  <si>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</si>
  <si>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</si>
  <si>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</si>
  <si>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</si>
  <si>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</si>
  <si>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</si>
  <si>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</si>
  <si>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</si>
  <si>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</si>
  <si>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</si>
  <si>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</si>
  <si>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</si>
  <si>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</si>
  <si>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</si>
  <si>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</si>
  <si>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</si>
  <si>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</si>
  <si>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</si>
  <si>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</si>
  <si>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</si>
  <si>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</si>
  <si>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</si>
  <si>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</si>
  <si>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</si>
  <si>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</si>
  <si>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</si>
  <si>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</si>
  <si>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</si>
  <si>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</si>
  <si>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</si>
  <si>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</si>
  <si>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</si>
  <si>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</si>
  <si>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</si>
  <si>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</si>
  <si>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</si>
  <si>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</si>
  <si>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</si>
  <si>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</si>
  <si>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</si>
  <si>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</si>
  <si>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</si>
  <si>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</si>
  <si>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</si>
  <si>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</si>
  <si>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</si>
  <si>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</si>
  <si>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</si>
  <si>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</si>
  <si>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</si>
  <si>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</si>
  <si>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</si>
  <si>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</si>
  <si>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</si>
  <si>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</si>
  <si>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</si>
  <si>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</si>
  <si>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</si>
  <si>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</si>
  <si>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</si>
  <si>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</si>
  <si>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</si>
  <si>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</si>
  <si>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</si>
  <si>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</si>
  <si>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</si>
  <si>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</si>
  <si>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</si>
  <si>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</si>
  <si>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</si>
  <si>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</si>
  <si>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</si>
  <si>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</si>
  <si>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</si>
  <si>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</si>
  <si>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</si>
  <si>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</si>
  <si>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</si>
  <si>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</si>
  <si>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</si>
  <si>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</si>
  <si>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</si>
  <si>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</si>
  <si>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</si>
  <si>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</si>
  <si>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</si>
  <si>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</si>
  <si>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</si>
  <si>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</si>
  <si>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</si>
  <si>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</si>
  <si>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</si>
  <si>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</si>
  <si>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</si>
  <si>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</si>
  <si>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</si>
  <si>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</si>
  <si>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</si>
  <si>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</si>
  <si>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</si>
  <si>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</si>
  <si>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</si>
  <si>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</si>
  <si>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</si>
  <si>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</si>
  <si>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</si>
  <si>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</si>
  <si>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</si>
  <si>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</si>
  <si>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</si>
  <si>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</si>
  <si>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</si>
  <si>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</si>
  <si>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</si>
  <si>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</si>
  <si>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</si>
  <si>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</si>
  <si>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</si>
  <si>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</si>
  <si>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</si>
  <si>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</si>
  <si>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</si>
  <si>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</si>
  <si>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</si>
  <si>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</si>
  <si>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</si>
  <si>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</si>
  <si>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</si>
  <si>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</si>
  <si>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</si>
  <si>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</si>
  <si>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</si>
  <si>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</si>
  <si>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</si>
  <si>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</si>
  <si>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</si>
  <si>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</si>
  <si>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</si>
  <si>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</si>
  <si>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</si>
  <si>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</si>
  <si>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</si>
  <si>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</si>
  <si>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</si>
  <si>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</si>
  <si>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</si>
  <si>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</si>
  <si>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</si>
  <si>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</si>
  <si>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</si>
  <si>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</si>
  <si>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</si>
  <si>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</si>
  <si>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</si>
  <si>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</si>
  <si>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</si>
  <si>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</si>
  <si>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</si>
  <si>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</si>
  <si>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</si>
  <si>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</si>
  <si>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</si>
  <si>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</si>
  <si>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</si>
  <si>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</si>
  <si>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</si>
  <si>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</si>
  <si>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</si>
  <si>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</si>
  <si>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</si>
  <si>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</si>
  <si>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</si>
  <si>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</si>
  <si>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</si>
  <si>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</si>
  <si>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</si>
  <si>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</si>
  <si>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</si>
  <si>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</si>
  <si>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</si>
  <si>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</si>
  <si>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</si>
  <si>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</si>
  <si>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</si>
  <si>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</si>
  <si>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</si>
  <si>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</si>
  <si>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</si>
  <si>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</si>
  <si>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</si>
  <si>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</si>
  <si>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</si>
  <si>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</si>
  <si>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</si>
  <si>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</si>
  <si>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</si>
  <si>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</si>
  <si>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</si>
  <si>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</si>
  <si>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</si>
  <si>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</si>
  <si>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</si>
  <si>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</si>
  <si>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</si>
  <si>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</si>
  <si>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</si>
  <si>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</si>
  <si>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</si>
  <si>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</si>
  <si>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</si>
  <si>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</si>
  <si>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</si>
  <si>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</si>
  <si>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</si>
  <si>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</si>
  <si>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</si>
  <si>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</si>
  <si>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</si>
  <si>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</si>
  <si>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</si>
  <si>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</si>
  <si>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</si>
  <si>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</si>
  <si>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</si>
  <si>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</si>
  <si>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</si>
  <si>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</si>
  <si>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</si>
  <si>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</si>
  <si>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</si>
  <si>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</si>
  <si>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</si>
  <si>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</si>
  <si>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</si>
  <si>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</si>
  <si>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</si>
  <si>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</si>
  <si>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</si>
  <si>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</si>
  <si>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</si>
  <si>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</si>
  <si>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</si>
  <si>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</si>
  <si>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</si>
  <si>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</si>
  <si>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</si>
  <si>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</si>
  <si>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</si>
  <si>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</si>
  <si>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</si>
  <si>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</si>
  <si>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</si>
  <si>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</si>
  <si>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</si>
  <si>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</si>
  <si>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</si>
  <si>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</si>
  <si>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</si>
  <si>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</si>
  <si>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</si>
  <si>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</si>
  <si>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</si>
  <si>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</si>
  <si>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</si>
  <si>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</si>
  <si>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</si>
  <si>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</si>
  <si>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</si>
  <si>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</si>
  <si>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</si>
  <si>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</si>
  <si>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</si>
  <si>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</si>
  <si>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</si>
  <si>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</si>
  <si>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</si>
  <si>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</si>
  <si>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</si>
  <si>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</si>
  <si>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</si>
  <si>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</si>
  <si>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</si>
  <si>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</si>
  <si>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</si>
  <si>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</si>
  <si>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</si>
  <si>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</si>
  <si>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</si>
  <si>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</si>
  <si>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</si>
  <si>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</si>
  <si>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</si>
  <si>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</si>
  <si>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</si>
  <si>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</si>
  <si>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</si>
  <si>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</si>
  <si>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</si>
  <si>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</si>
  <si>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</si>
  <si>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</si>
  <si>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</si>
  <si>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</si>
  <si>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</si>
  <si>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</si>
  <si>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</si>
  <si>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</si>
  <si>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</si>
  <si>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</si>
  <si>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</si>
  <si>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</si>
  <si>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</si>
  <si>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</si>
  <si>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</si>
  <si>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</si>
  <si>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</si>
  <si>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</si>
  <si>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</si>
  <si>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</si>
  <si>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</si>
  <si>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</si>
  <si>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</si>
  <si>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</si>
  <si>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</si>
  <si>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</si>
  <si>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</si>
  <si>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</si>
  <si>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</si>
  <si>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</si>
  <si>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</si>
  <si>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</si>
  <si>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</si>
  <si>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</si>
  <si>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</si>
  <si>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</si>
  <si>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</si>
  <si>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</si>
  <si>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</si>
  <si>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</si>
  <si>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</si>
  <si>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</si>
  <si>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</si>
  <si>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</si>
  <si>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</si>
  <si>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</si>
  <si>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</si>
  <si>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</si>
  <si>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</si>
  <si>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</si>
  <si>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</si>
  <si>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</si>
  <si>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</si>
  <si>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</si>
  <si>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</si>
  <si>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</si>
  <si>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</si>
  <si>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</si>
  <si>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</si>
  <si>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</si>
  <si>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</si>
  <si>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</si>
  <si>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</si>
  <si>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</si>
  <si>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</si>
  <si>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</si>
  <si>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</si>
  <si>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</si>
  <si>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</si>
  <si>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</si>
  <si>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</si>
  <si>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</si>
  <si>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</si>
  <si>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</si>
  <si>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</si>
  <si>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</si>
  <si>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</si>
  <si>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</si>
  <si>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</si>
  <si>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</si>
  <si>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</si>
  <si>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</si>
  <si>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</si>
  <si>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</si>
  <si>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</si>
  <si>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</si>
  <si>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</si>
  <si>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</si>
  <si>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</si>
  <si>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</si>
  <si>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</si>
  <si>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</si>
  <si>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</si>
  <si>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</si>
  <si>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</si>
  <si>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</si>
  <si>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</si>
  <si>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</si>
  <si>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</si>
  <si>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</si>
  <si>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</si>
  <si>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</si>
  <si>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</si>
  <si>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</si>
  <si>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</si>
  <si>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</si>
  <si>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</si>
  <si>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</si>
  <si>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</si>
  <si>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</si>
  <si>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</si>
  <si>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</si>
  <si>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</si>
  <si>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</si>
  <si>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</si>
  <si>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</si>
  <si>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</si>
  <si>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</si>
  <si>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</si>
  <si>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</si>
  <si>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</si>
  <si>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</si>
  <si>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</si>
  <si>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</si>
  <si>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</si>
  <si>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</si>
  <si>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</si>
  <si>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</si>
  <si>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</si>
  <si>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</si>
  <si>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</si>
  <si>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</si>
  <si>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</si>
  <si>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</si>
  <si>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</si>
  <si>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</si>
  <si>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</si>
  <si>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</si>
  <si>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</si>
  <si>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</si>
  <si>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</si>
  <si>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</si>
  <si>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</si>
  <si>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</si>
  <si>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</si>
  <si>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</si>
  <si>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</si>
  <si>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</si>
  <si>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</si>
  <si>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</si>
  <si>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</si>
  <si>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</si>
  <si>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</si>
  <si>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</si>
  <si>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</si>
  <si>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</si>
  <si>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</si>
  <si>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</si>
  <si>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</si>
  <si>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</si>
  <si>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</si>
  <si>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</si>
  <si>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</si>
  <si>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</si>
  <si>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</si>
  <si>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</si>
  <si>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</si>
  <si>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</si>
  <si>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</si>
  <si>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</si>
  <si>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</si>
  <si>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</si>
  <si>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</si>
  <si>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</si>
  <si>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</si>
  <si>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</si>
  <si>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</si>
  <si>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</si>
  <si>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</si>
  <si>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</si>
  <si>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</si>
  <si>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</si>
  <si>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</si>
  <si>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</si>
  <si>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</si>
  <si>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</si>
  <si>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</si>
  <si>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</si>
  <si>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</si>
  <si>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</si>
  <si>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</si>
  <si>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</si>
  <si>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</si>
  <si>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</si>
  <si>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</si>
  <si>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</si>
  <si>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</si>
  <si>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</si>
  <si>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</si>
  <si>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</si>
  <si>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</si>
  <si>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</si>
  <si>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</si>
  <si>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</si>
  <si>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</si>
  <si>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</si>
  <si>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</si>
  <si>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</si>
  <si>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</si>
  <si>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</si>
  <si>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</si>
  <si>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</si>
  <si>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</si>
  <si>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</si>
  <si>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</si>
  <si>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</si>
  <si>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</si>
  <si>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</si>
  <si>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</si>
  <si>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</si>
  <si>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</si>
  <si>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</si>
  <si>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</si>
  <si>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</si>
  <si>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</si>
  <si>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</si>
  <si>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</si>
  <si>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</si>
  <si>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</si>
  <si>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</si>
  <si>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</si>
  <si>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</si>
  <si>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</si>
  <si>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</si>
  <si>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</si>
  <si>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</si>
  <si>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</si>
  <si>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</si>
  <si>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</si>
  <si>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</si>
  <si>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</si>
  <si>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</si>
  <si>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</si>
  <si>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</si>
  <si>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</si>
  <si>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</si>
  <si>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</si>
  <si>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</si>
  <si>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</si>
  <si>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</si>
  <si>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</si>
  <si>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</si>
  <si>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</si>
  <si>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</si>
  <si>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</si>
  <si>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</si>
  <si>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</si>
  <si>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</si>
  <si>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</si>
  <si>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</si>
  <si>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</si>
  <si>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</si>
  <si>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</si>
  <si>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</si>
  <si>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</si>
  <si>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</si>
  <si>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</si>
  <si>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</si>
  <si>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</si>
  <si>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</si>
  <si>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</si>
  <si>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</si>
  <si>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</si>
  <si>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</si>
  <si>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</si>
  <si>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</si>
  <si>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</si>
  <si>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</si>
  <si>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</si>
  <si>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</si>
  <si>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</si>
  <si>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</si>
  <si>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</si>
  <si>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</si>
  <si>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</si>
  <si>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</si>
  <si>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</si>
  <si>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</si>
  <si>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</si>
  <si>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</si>
  <si>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</si>
  <si>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</si>
  <si>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</si>
  <si>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</si>
  <si>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</si>
  <si>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</si>
  <si>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</si>
  <si>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</si>
  <si>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</si>
  <si>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</si>
  <si>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</si>
  <si>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</si>
  <si>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</si>
  <si>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</si>
  <si>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</si>
  <si>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</si>
  <si>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</si>
  <si>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</si>
  <si>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</si>
  <si>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</si>
  <si>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</si>
  <si>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</si>
  <si>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</si>
  <si>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</si>
  <si>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</si>
  <si>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</si>
  <si>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</si>
  <si>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</si>
  <si>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</si>
  <si>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</si>
  <si>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</si>
  <si>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</si>
  <si>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</si>
  <si>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</si>
  <si>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</si>
  <si>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</si>
  <si>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</si>
  <si>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</si>
  <si>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</si>
  <si>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</si>
  <si>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</si>
  <si>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</si>
  <si>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</si>
  <si>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</si>
  <si>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</si>
  <si>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</si>
  <si>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</si>
  <si>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</si>
  <si>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</si>
  <si>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</si>
  <si>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</si>
  <si>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</si>
  <si>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</si>
  <si>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</si>
  <si>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</si>
  <si>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</si>
  <si>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</si>
  <si>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</si>
  <si>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</si>
  <si>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</si>
  <si>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</si>
  <si>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</si>
  <si>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</si>
  <si>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</si>
  <si>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</si>
  <si>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</si>
  <si>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</si>
  <si>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</si>
  <si>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</si>
  <si>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</si>
  <si>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</si>
  <si>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</si>
  <si>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</si>
  <si>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</si>
  <si>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</si>
  <si>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</si>
  <si>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</si>
  <si>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</si>
  <si>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</si>
  <si>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</si>
  <si>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</si>
  <si>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</si>
  <si>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</si>
  <si>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</si>
  <si>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</si>
  <si>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</si>
  <si>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</si>
  <si>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</si>
  <si>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</si>
  <si>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</si>
  <si>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</si>
  <si>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</si>
  <si>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</si>
  <si>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</si>
  <si>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</si>
  <si>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</si>
  <si>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</si>
  <si>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</si>
  <si>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</si>
  <si>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</si>
  <si>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</si>
  <si>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</si>
  <si>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</si>
  <si>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</si>
  <si>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</si>
  <si>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</si>
  <si>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</si>
  <si>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</si>
  <si>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</si>
  <si>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</si>
  <si>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</si>
  <si>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</si>
  <si>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</si>
  <si>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</si>
  <si>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</si>
  <si>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</si>
  <si>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</si>
  <si>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</si>
  <si>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</si>
  <si>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</si>
  <si>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</si>
  <si>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</si>
  <si>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</si>
  <si>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</si>
  <si>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</si>
  <si>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</si>
  <si>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</si>
  <si>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</si>
  <si>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</si>
  <si>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</si>
  <si>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</si>
  <si>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</si>
  <si>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</si>
  <si>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</si>
  <si>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</si>
  <si>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</si>
  <si>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</si>
  <si>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</si>
  <si>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</si>
  <si>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</si>
  <si>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</si>
  <si>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</si>
  <si>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</si>
  <si>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</si>
  <si>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</si>
  <si>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</si>
  <si>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</si>
  <si>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</si>
  <si>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</si>
  <si>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</si>
  <si>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</si>
  <si>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</si>
  <si>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</si>
  <si>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</si>
  <si>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</si>
  <si>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</si>
  <si>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</si>
  <si>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</si>
  <si>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</si>
  <si>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</si>
  <si>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</si>
  <si>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</si>
  <si>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</si>
  <si>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</si>
  <si>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</si>
  <si>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</si>
  <si>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</si>
  <si>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</si>
  <si>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</si>
  <si>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</si>
  <si>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</si>
  <si>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</si>
  <si>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</si>
  <si>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</si>
  <si>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</si>
  <si>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</si>
  <si>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</si>
  <si>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</si>
  <si>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</si>
  <si>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</si>
  <si>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</si>
  <si>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</si>
  <si>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</si>
  <si>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</si>
  <si>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</si>
  <si>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</si>
  <si>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</si>
  <si>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</si>
  <si>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</si>
  <si>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</si>
  <si>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</si>
  <si>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</si>
  <si>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</si>
  <si>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</si>
  <si>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</si>
  <si>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</si>
  <si>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</si>
  <si>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</si>
  <si>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</si>
  <si>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</si>
  <si>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</si>
  <si>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</si>
  <si>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</si>
  <si>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</si>
  <si>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</si>
  <si>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</si>
  <si>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</si>
  <si>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</si>
  <si>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</si>
  <si>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</si>
  <si>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</si>
  <si>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</si>
  <si>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</si>
  <si>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</si>
  <si>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</si>
  <si>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</si>
  <si>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</si>
  <si>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</si>
  <si>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</si>
  <si>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</si>
  <si>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</si>
  <si>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</si>
  <si>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</si>
  <si>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</si>
  <si>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</si>
  <si>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</si>
  <si>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</si>
  <si>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</si>
  <si>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</si>
  <si>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</si>
  <si>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</si>
  <si>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</si>
  <si>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</si>
  <si>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</si>
  <si>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</si>
  <si>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</si>
  <si>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</si>
  <si>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</si>
  <si>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</si>
  <si>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</si>
  <si>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</si>
  <si>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</si>
  <si>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</si>
  <si>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</si>
  <si>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</si>
  <si>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</si>
  <si>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</si>
  <si>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</si>
  <si>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</si>
  <si>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</si>
  <si>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</si>
  <si>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</si>
  <si>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</si>
  <si>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</si>
  <si>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</si>
  <si>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</si>
  <si>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</si>
  <si>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</si>
  <si>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</si>
  <si>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</si>
  <si>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</si>
  <si>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</si>
  <si>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</si>
  <si>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</si>
  <si>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</si>
  <si>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</si>
  <si>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</si>
  <si>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</si>
  <si>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</si>
  <si>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</si>
  <si>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</si>
  <si>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</si>
  <si>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</si>
  <si>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</si>
  <si>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</si>
  <si>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</si>
  <si>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</si>
  <si>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</si>
  <si>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</si>
  <si>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</si>
  <si>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</si>
  <si>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</si>
  <si>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</si>
  <si>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</si>
  <si>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</si>
  <si>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</si>
  <si>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</si>
  <si>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</si>
  <si>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</si>
  <si>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</si>
  <si>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</si>
  <si>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</si>
  <si>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</si>
  <si>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</si>
  <si>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</si>
  <si>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</si>
  <si>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</si>
  <si>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</si>
  <si>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</si>
  <si>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</si>
  <si>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</si>
  <si>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</si>
  <si>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</si>
  <si>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</si>
  <si>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</si>
  <si>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</si>
  <si>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</si>
  <si>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</si>
  <si>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</si>
  <si>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</si>
  <si>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</si>
  <si>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</si>
  <si>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</si>
  <si>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</si>
  <si>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</si>
  <si>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</si>
  <si>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</si>
  <si>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</si>
  <si>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</si>
  <si>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</si>
  <si>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</si>
  <si>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</si>
  <si>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</si>
  <si>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</si>
  <si>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</si>
  <si>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</si>
  <si>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</si>
  <si>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</si>
  <si>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</si>
  <si>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</si>
  <si>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</si>
  <si>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</si>
  <si>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</si>
  <si>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</si>
  <si>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</si>
  <si>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</si>
  <si>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</si>
  <si>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</si>
  <si>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</si>
  <si>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</si>
  <si>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</si>
  <si>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</si>
  <si>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</si>
  <si>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</si>
  <si>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</si>
  <si>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</si>
  <si>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</si>
  <si>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</si>
  <si>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</si>
  <si>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</si>
  <si>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</si>
  <si>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</si>
  <si>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</si>
  <si>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</si>
  <si>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</si>
  <si>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</si>
  <si>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</si>
  <si>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</si>
  <si>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</si>
  <si>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</si>
  <si>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</si>
  <si>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</si>
  <si>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</si>
  <si>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</si>
  <si>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</si>
  <si>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</si>
  <si>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</si>
  <si>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</si>
  <si>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</si>
  <si>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</si>
  <si>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</si>
  <si>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</si>
  <si>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</si>
  <si>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</si>
  <si>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</si>
  <si>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</si>
  <si>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</si>
  <si>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</si>
  <si>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</si>
  <si>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</si>
  <si>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</si>
  <si>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</si>
  <si>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</si>
  <si>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</si>
  <si>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</si>
  <si>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</si>
  <si>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</si>
  <si>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</si>
  <si>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</si>
  <si>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</si>
  <si>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</si>
  <si>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</si>
  <si>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</si>
  <si>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</si>
  <si>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</si>
  <si>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</si>
  <si>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</si>
  <si>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</si>
  <si>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</si>
  <si>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</si>
  <si>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</si>
  <si>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</si>
  <si>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</si>
  <si>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</si>
  <si>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</si>
  <si>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</si>
  <si>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</si>
  <si>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</si>
  <si>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</si>
  <si>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</si>
  <si>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</si>
  <si>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</si>
  <si>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</si>
  <si>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</si>
  <si>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</si>
  <si>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</si>
  <si>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</si>
  <si>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</si>
  <si>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</si>
  <si>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</si>
  <si>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</si>
  <si>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</si>
  <si>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</si>
  <si>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</si>
  <si>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</si>
  <si>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</si>
  <si>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</si>
  <si>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</si>
  <si>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</si>
  <si>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</si>
  <si>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</si>
  <si>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</si>
  <si>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</si>
  <si>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</si>
  <si>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</si>
  <si>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</si>
  <si>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</si>
  <si>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</si>
  <si>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</si>
  <si>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</si>
  <si>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</si>
  <si>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</si>
  <si>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</si>
  <si>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</si>
  <si>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</si>
  <si>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</si>
  <si>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</si>
  <si>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</si>
  <si>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</si>
  <si>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</si>
  <si>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</si>
  <si>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</si>
  <si>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</si>
  <si>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</si>
  <si>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</si>
  <si>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</si>
  <si>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</si>
  <si>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</si>
  <si>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</si>
  <si>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</si>
  <si>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</si>
  <si>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</si>
  <si>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</si>
  <si>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</si>
  <si>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</si>
  <si>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</si>
  <si>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</si>
  <si>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</si>
  <si>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</si>
  <si>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</si>
  <si>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</si>
  <si>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</si>
  <si>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</si>
  <si>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</si>
  <si>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</si>
  <si>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</si>
  <si>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</si>
  <si>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</si>
  <si>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</si>
  <si>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</si>
  <si>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</si>
  <si>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</si>
  <si>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</si>
  <si>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</si>
  <si>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</si>
  <si>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</si>
  <si>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</si>
  <si>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</si>
  <si>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</si>
  <si>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</si>
  <si>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</si>
  <si>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</si>
  <si>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</si>
  <si>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</si>
  <si>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</si>
  <si>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</si>
  <si>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</si>
  <si>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</si>
  <si>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</si>
  <si>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</si>
  <si>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</si>
  <si>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</si>
  <si>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</si>
  <si>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</si>
  <si>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</si>
  <si>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</si>
  <si>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</si>
  <si>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</si>
  <si>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</si>
  <si>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</si>
  <si>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</si>
  <si>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</si>
  <si>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</si>
  <si>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</si>
  <si>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</si>
  <si>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</si>
  <si>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</si>
  <si>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</si>
  <si>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</si>
  <si>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</si>
  <si>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</si>
  <si>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</si>
  <si>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</si>
  <si>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</si>
  <si>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</si>
  <si>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</si>
  <si>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</si>
  <si>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</si>
  <si>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</si>
  <si>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</si>
  <si>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</si>
  <si>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</si>
  <si>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</si>
  <si>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</si>
  <si>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</si>
  <si>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</si>
  <si>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</si>
  <si>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</si>
  <si>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</si>
  <si>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</si>
  <si>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</si>
  <si>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</si>
  <si>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</si>
  <si>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</si>
  <si>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</si>
  <si>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</si>
  <si>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</si>
  <si>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</si>
  <si>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</si>
  <si>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</si>
  <si>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</si>
  <si>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</si>
  <si>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</si>
  <si>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</si>
  <si>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</si>
  <si>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</si>
  <si>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</si>
  <si>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</si>
  <si>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</si>
  <si>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</si>
  <si>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</si>
  <si>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</si>
  <si>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</si>
  <si>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</si>
  <si>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</si>
  <si>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</si>
  <si>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</si>
  <si>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</si>
  <si>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</si>
  <si>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</si>
  <si>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</si>
  <si>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</si>
  <si>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</si>
  <si>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</si>
  <si>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</si>
  <si>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</si>
  <si>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</si>
  <si>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</si>
  <si>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</si>
  <si>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</si>
  <si>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</si>
  <si>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</si>
  <si>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</si>
  <si>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</si>
  <si>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</si>
  <si>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</si>
  <si>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</si>
  <si>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</si>
  <si>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</si>
  <si>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</si>
  <si>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</si>
  <si>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</si>
  <si>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</si>
  <si>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</si>
  <si>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</si>
  <si>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</si>
  <si>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</si>
  <si>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</si>
  <si>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</si>
  <si>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</si>
  <si>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</si>
  <si>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</si>
  <si>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</si>
  <si>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</si>
  <si>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</si>
  <si>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</si>
  <si>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</si>
  <si>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</si>
  <si>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</si>
  <si>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</si>
  <si>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</si>
  <si>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</si>
  <si>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</si>
  <si>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</si>
  <si>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</si>
  <si>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</si>
  <si>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</si>
  <si>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</si>
  <si>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</si>
  <si>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</si>
  <si>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</si>
  <si>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</si>
  <si>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</si>
  <si>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</si>
  <si>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</si>
  <si>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</si>
  <si>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</si>
  <si>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</si>
  <si>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</si>
  <si>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</si>
  <si>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</si>
  <si>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</si>
  <si>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</si>
  <si>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</si>
  <si>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</si>
  <si>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</si>
  <si>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</si>
  <si>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</si>
  <si>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</si>
  <si>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</si>
  <si>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</si>
  <si>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</si>
  <si>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</si>
  <si>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</si>
  <si>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</si>
  <si>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</si>
  <si>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</si>
  <si>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</si>
  <si>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</si>
  <si>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</si>
  <si>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</si>
  <si>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</si>
  <si>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</si>
  <si>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</si>
  <si>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</si>
  <si>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</si>
  <si>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</si>
  <si>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</si>
  <si>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</si>
  <si>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</si>
  <si>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</si>
  <si>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</si>
  <si>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</si>
  <si>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</si>
  <si>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</si>
  <si>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</si>
  <si>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</si>
  <si>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</si>
  <si>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</si>
  <si>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</si>
  <si>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</si>
  <si>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</si>
  <si>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</si>
  <si>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</si>
  <si>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</si>
  <si>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</si>
  <si>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</si>
  <si>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</si>
  <si>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</si>
  <si>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</si>
  <si>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</si>
  <si>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</si>
  <si>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</si>
  <si>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</si>
  <si>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</si>
  <si>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</si>
  <si>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</si>
  <si>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</si>
  <si>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</si>
  <si>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</si>
  <si>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</si>
  <si>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</si>
  <si>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</si>
  <si>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</si>
  <si>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</si>
  <si>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</si>
  <si>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</si>
  <si>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</si>
  <si>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</si>
  <si>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</si>
  <si>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</si>
  <si>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</si>
  <si>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</si>
  <si>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</si>
  <si>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</si>
  <si>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</si>
  <si>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</si>
  <si>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</si>
  <si>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</si>
  <si>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</si>
  <si>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</si>
  <si>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</si>
  <si>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</si>
  <si>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</si>
  <si>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</si>
  <si>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</si>
  <si>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</si>
  <si>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</si>
  <si>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</si>
  <si>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</si>
  <si>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</si>
  <si>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</si>
  <si>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</si>
  <si>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</si>
  <si>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</si>
  <si>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</si>
  <si>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</si>
  <si>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</si>
  <si>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</si>
  <si>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</si>
  <si>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</si>
  <si>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</si>
  <si>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</si>
  <si>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</si>
  <si>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</si>
  <si>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</si>
  <si>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</si>
  <si>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</si>
  <si>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</si>
  <si>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</si>
  <si>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</si>
  <si>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</si>
  <si>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</si>
  <si>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</si>
  <si>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</si>
  <si>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</si>
  <si>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</si>
  <si>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</si>
  <si>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</si>
  <si>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</si>
  <si>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</si>
  <si>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</si>
  <si>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</si>
  <si>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</si>
  <si>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</si>
  <si>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</si>
  <si>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</si>
  <si>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</si>
  <si>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</si>
  <si>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</si>
  <si>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</si>
  <si>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</si>
  <si>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</si>
  <si>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</si>
  <si>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</si>
  <si>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</si>
  <si>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</si>
  <si>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</si>
  <si>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</si>
  <si>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</si>
  <si>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</si>
  <si>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</si>
  <si>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</si>
  <si>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</si>
  <si>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</si>
  <si>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</si>
  <si>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</si>
  <si>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</si>
  <si>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</si>
  <si>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</si>
  <si>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</si>
  <si>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</si>
  <si>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</si>
  <si>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</si>
  <si>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</si>
  <si>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</si>
  <si>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</si>
  <si>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</si>
  <si>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</si>
  <si>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</si>
  <si>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</si>
  <si>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</si>
  <si>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</si>
  <si>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</si>
  <si>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</si>
  <si>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</si>
  <si>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</si>
  <si>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</si>
  <si>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</si>
  <si>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</si>
  <si>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</si>
  <si>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</si>
  <si>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</si>
  <si>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</si>
  <si>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</si>
  <si>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</si>
  <si>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</si>
  <si>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</si>
  <si>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</si>
  <si>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</si>
  <si>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</si>
  <si>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</si>
  <si>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</si>
  <si>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</si>
  <si>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</si>
  <si>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</si>
  <si>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</si>
  <si>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</si>
  <si>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</si>
  <si>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</si>
  <si>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</si>
  <si>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</si>
  <si>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</si>
  <si>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</si>
  <si>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</si>
  <si>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</si>
  <si>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</si>
  <si>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</si>
  <si>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</si>
  <si>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</si>
  <si>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</si>
  <si>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</si>
  <si>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</si>
  <si>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</si>
  <si>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</si>
  <si>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</si>
  <si>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</si>
  <si>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</si>
  <si>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</si>
  <si>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</si>
  <si>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</si>
  <si>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</si>
  <si>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</si>
  <si>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</si>
  <si>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</si>
  <si>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</si>
  <si>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</si>
  <si>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</si>
  <si>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</si>
  <si>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</si>
  <si>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</si>
  <si>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</si>
  <si>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</si>
  <si>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</si>
  <si>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</si>
  <si>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</si>
  <si>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</si>
  <si>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</si>
  <si>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</si>
  <si>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</si>
  <si>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</si>
  <si>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</si>
  <si>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</si>
  <si>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</si>
  <si>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</si>
  <si>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</si>
  <si>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</si>
  <si>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</si>
  <si>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</si>
  <si>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</si>
  <si>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</si>
  <si>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</si>
  <si>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</si>
  <si>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</si>
  <si>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</si>
  <si>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</si>
  <si>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</si>
  <si>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</si>
  <si>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</si>
  <si>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</si>
  <si>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</si>
  <si>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</si>
  <si>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</si>
  <si>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</si>
  <si>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</si>
  <si>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</si>
  <si>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</si>
  <si>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</si>
  <si>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</si>
  <si>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</si>
  <si>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</si>
  <si>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</si>
  <si>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</si>
  <si>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</si>
  <si>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</si>
  <si>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</si>
  <si>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</si>
  <si>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</si>
  <si>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</si>
  <si>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</si>
  <si>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</si>
  <si>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</si>
  <si>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</si>
  <si>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</si>
  <si>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</si>
  <si>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</si>
  <si>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</si>
  <si>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</si>
  <si>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</si>
  <si>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</si>
  <si>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</si>
  <si>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</si>
  <si>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</si>
  <si>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</si>
  <si>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</si>
  <si>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</si>
  <si>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</si>
  <si>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</si>
  <si>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</si>
  <si>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</si>
  <si>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</si>
  <si>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</si>
  <si>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</si>
  <si>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</si>
  <si>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</si>
  <si>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</si>
  <si>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</si>
  <si>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</si>
  <si>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</si>
  <si>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</si>
  <si>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</si>
  <si>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</si>
  <si>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</si>
  <si>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</si>
  <si>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</si>
  <si>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</si>
  <si>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</si>
  <si>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</si>
  <si>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</si>
  <si>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</si>
  <si>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</si>
  <si>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</si>
  <si>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</si>
  <si>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</si>
  <si>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</si>
  <si>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</si>
  <si>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</si>
  <si>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</si>
  <si>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</si>
  <si>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</si>
  <si>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</si>
  <si>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</si>
  <si>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</si>
  <si>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</si>
  <si>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</si>
  <si>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</si>
  <si>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</si>
  <si>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</si>
  <si>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</si>
  <si>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</si>
  <si>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</si>
  <si>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</si>
  <si>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</si>
  <si>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</si>
  <si>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</si>
  <si>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</si>
  <si>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</si>
  <si>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</si>
  <si>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</si>
  <si>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</si>
  <si>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</si>
  <si>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</si>
  <si>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</si>
  <si>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</si>
  <si>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</si>
  <si>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</si>
  <si>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</si>
  <si>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</si>
  <si>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</si>
  <si>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</si>
  <si>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</si>
  <si>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</si>
  <si>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</si>
  <si>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</si>
  <si>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</si>
  <si>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</si>
  <si>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</si>
  <si>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</si>
  <si>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</si>
  <si>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</si>
  <si>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</si>
  <si>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</si>
  <si>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</si>
  <si>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</si>
  <si>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</si>
  <si>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</si>
  <si>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</si>
  <si>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</si>
  <si>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</si>
  <si>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</si>
  <si>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</si>
  <si>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</si>
  <si>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</si>
  <si>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</si>
  <si>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</si>
  <si>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</si>
  <si>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</si>
  <si>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</si>
  <si>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</si>
  <si>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</si>
  <si>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</si>
  <si>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</si>
  <si>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</si>
  <si>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</si>
  <si>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</si>
  <si>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</si>
  <si>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</si>
  <si>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</si>
  <si>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</si>
  <si>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</si>
  <si>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</si>
  <si>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</si>
  <si>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</si>
  <si>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</si>
  <si>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</si>
  <si>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</si>
  <si>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</si>
  <si>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</si>
  <si>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</si>
  <si>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</si>
  <si>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</si>
  <si>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</si>
  <si>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</si>
  <si>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</si>
  <si>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</si>
  <si>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</si>
  <si>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</si>
  <si>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</si>
  <si>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</si>
  <si>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</si>
  <si>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</si>
  <si>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</si>
  <si>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</si>
  <si>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</si>
  <si>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</si>
  <si>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</si>
  <si>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</si>
  <si>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</si>
  <si>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</si>
  <si>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</si>
  <si>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</si>
  <si>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</si>
  <si>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</si>
  <si>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</si>
  <si>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</si>
  <si>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</si>
  <si>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</si>
  <si>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</si>
  <si>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</si>
  <si>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</si>
  <si>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</si>
  <si>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</si>
  <si>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</si>
  <si>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</si>
  <si>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</si>
  <si>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</si>
  <si>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</si>
  <si>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</si>
  <si>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</si>
  <si>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</si>
  <si>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</si>
  <si>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</si>
  <si>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</si>
  <si>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</si>
  <si>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</si>
  <si>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</si>
  <si>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</si>
  <si>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</si>
  <si>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</si>
  <si>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</si>
  <si>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</si>
  <si>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</si>
  <si>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</si>
  <si>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</si>
  <si>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</si>
  <si>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</si>
  <si>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</si>
  <si>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</si>
  <si>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</si>
  <si>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</si>
  <si>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</si>
  <si>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</si>
  <si>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</si>
  <si>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</si>
  <si>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</si>
  <si>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</si>
  <si>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</si>
  <si>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</si>
  <si>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</si>
  <si>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</si>
  <si>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</si>
  <si>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</si>
  <si>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</si>
  <si>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</si>
  <si>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</si>
  <si>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</si>
  <si>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</si>
  <si>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</si>
  <si>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</si>
  <si>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</si>
  <si>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</si>
  <si>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</si>
  <si>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</si>
  <si>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</si>
  <si>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</si>
  <si>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</si>
  <si>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</si>
  <si>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</si>
  <si>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</si>
  <si>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</si>
  <si>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</si>
  <si>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</si>
  <si>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</si>
  <si>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</si>
  <si>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</si>
  <si>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</si>
  <si>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</si>
  <si>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</si>
  <si>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</si>
  <si>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</si>
  <si>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</si>
  <si>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</si>
  <si>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</si>
  <si>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</si>
  <si>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</si>
  <si>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</si>
  <si>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</si>
  <si>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</si>
  <si>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</si>
  <si>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</si>
  <si>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</si>
  <si>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</si>
  <si>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</si>
  <si>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</si>
  <si>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</si>
  <si>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</si>
  <si>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</si>
  <si>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</si>
  <si>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</si>
  <si>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</si>
  <si>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</si>
  <si>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</si>
  <si>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</si>
  <si>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</si>
  <si>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</si>
  <si>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</si>
  <si>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</si>
  <si>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</si>
  <si>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</si>
  <si>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</si>
  <si>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</si>
  <si>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</si>
  <si>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</si>
  <si>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</si>
  <si>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</si>
  <si>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</si>
  <si>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</si>
  <si>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</si>
  <si>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</si>
  <si>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</si>
  <si>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</si>
  <si>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</si>
  <si>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</si>
  <si>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</si>
  <si>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</si>
  <si>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</si>
  <si>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</si>
  <si>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</si>
  <si>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</si>
  <si>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</si>
  <si>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</si>
  <si>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</si>
  <si>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</si>
  <si>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</si>
  <si>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</si>
  <si>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</si>
  <si>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</si>
  <si>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</si>
  <si>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</si>
  <si>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</si>
  <si>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</si>
  <si>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</si>
  <si>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</si>
  <si>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</si>
  <si>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</si>
  <si>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</si>
  <si>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</si>
  <si>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</si>
  <si>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</si>
  <si>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</si>
  <si>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</si>
  <si>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</si>
  <si>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</si>
  <si>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</si>
  <si>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</si>
  <si>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</si>
  <si>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</si>
  <si>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</si>
  <si>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</si>
  <si>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</si>
  <si>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</si>
  <si>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</si>
  <si>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</si>
  <si>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</si>
  <si>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</si>
  <si>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</si>
  <si>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</si>
  <si>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</si>
  <si>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</si>
  <si>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</si>
  <si>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</si>
  <si>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</si>
  <si>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</si>
  <si>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</si>
  <si>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</si>
  <si>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</si>
  <si>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</si>
  <si>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</si>
  <si>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</si>
  <si>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</si>
  <si>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</si>
  <si>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</si>
  <si>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</si>
  <si>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</si>
  <si>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</si>
  <si>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</si>
  <si>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</si>
  <si>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</si>
  <si>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</si>
  <si>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</si>
  <si>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</si>
  <si>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</si>
  <si>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</si>
  <si>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</si>
  <si>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</si>
  <si>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</si>
  <si>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</si>
  <si>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</si>
  <si>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</si>
  <si>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</si>
  <si>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</si>
  <si>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</si>
  <si>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</si>
  <si>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</si>
  <si>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</si>
  <si>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</si>
  <si>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</si>
  <si>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</si>
  <si>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</si>
  <si>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</si>
  <si>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</si>
  <si>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</si>
  <si>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</si>
  <si>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</si>
  <si>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</si>
  <si>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</si>
  <si>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</si>
  <si>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</si>
  <si>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</si>
  <si>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</si>
  <si>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</si>
  <si>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</si>
  <si>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</si>
  <si>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</si>
  <si>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</si>
  <si>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</si>
  <si>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</si>
  <si>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</si>
  <si>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</si>
  <si>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</si>
  <si>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</si>
  <si>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</si>
  <si>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</si>
  <si>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</si>
  <si>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</si>
  <si>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</si>
  <si>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</si>
  <si>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</si>
  <si>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</si>
  <si>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</si>
  <si>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</si>
  <si>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</si>
  <si>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</si>
  <si>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</si>
  <si>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</si>
  <si>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</si>
  <si>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</si>
  <si>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</si>
  <si>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</si>
  <si>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</si>
  <si>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</si>
  <si>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</si>
  <si>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</si>
  <si>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</si>
  <si>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</si>
  <si>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</si>
  <si>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</si>
  <si>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</si>
  <si>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</si>
  <si>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</si>
  <si>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</si>
  <si>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</si>
  <si>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</si>
  <si>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</si>
  <si>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</si>
  <si>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</si>
  <si>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</si>
  <si>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</si>
  <si>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</si>
  <si>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</si>
  <si>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</si>
  <si>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</si>
  <si>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</si>
  <si>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</si>
  <si>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</si>
  <si>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</si>
  <si>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</si>
  <si>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</si>
  <si>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</si>
  <si>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</si>
  <si>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</si>
  <si>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</si>
  <si>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</si>
  <si>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</si>
  <si>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</si>
  <si>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</si>
  <si>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</si>
  <si>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</si>
  <si>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</si>
  <si>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</si>
  <si>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</si>
  <si>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</si>
  <si>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</si>
  <si>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</si>
  <si>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</si>
  <si>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</si>
  <si>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</si>
  <si>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</si>
  <si>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</si>
  <si>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</si>
  <si>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</si>
  <si>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</si>
  <si>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</si>
  <si>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</si>
  <si>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</si>
  <si>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</si>
  <si>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</si>
  <si>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</si>
  <si>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</si>
  <si>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</si>
  <si>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</si>
  <si>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</si>
  <si>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</si>
  <si>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</si>
  <si>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</si>
  <si>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</si>
  <si>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</si>
  <si>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</si>
  <si>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</si>
  <si>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</si>
  <si>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</si>
  <si>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</si>
  <si>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</si>
  <si>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</si>
  <si>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</si>
  <si>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</si>
  <si>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</si>
  <si>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</si>
  <si>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</si>
  <si>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</si>
  <si>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</si>
  <si>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</si>
  <si>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</si>
  <si>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</si>
  <si>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</si>
  <si>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</si>
  <si>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</si>
  <si>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</si>
  <si>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</si>
  <si>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</si>
  <si>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</si>
  <si>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</si>
  <si>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</si>
  <si>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</si>
  <si>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</si>
  <si>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</si>
  <si>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</si>
  <si>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</si>
  <si>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</si>
  <si>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</si>
  <si>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</si>
  <si>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</si>
  <si>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</si>
  <si>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</si>
  <si>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</si>
  <si>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</si>
  <si>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</si>
  <si>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</si>
  <si>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</si>
  <si>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</si>
  <si>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</si>
  <si>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</si>
  <si>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</si>
  <si>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</si>
  <si>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</si>
  <si>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</si>
  <si>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</si>
  <si>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</si>
  <si>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</si>
  <si>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</si>
  <si>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</si>
  <si>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</si>
  <si>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</si>
  <si>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</si>
  <si>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</si>
  <si>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</si>
  <si>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</si>
  <si>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</si>
  <si>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</si>
  <si>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</si>
  <si>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</si>
  <si>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</si>
  <si>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</si>
  <si>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</si>
  <si>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</si>
  <si>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</si>
  <si>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</si>
  <si>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</si>
  <si>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</si>
  <si>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</si>
  <si>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</si>
  <si>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</si>
  <si>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</si>
  <si>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</si>
  <si>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</si>
  <si>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</si>
  <si>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</si>
  <si>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</si>
  <si>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</si>
  <si>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</si>
  <si>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</si>
  <si>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</si>
  <si>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</si>
  <si>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</si>
  <si>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</si>
  <si>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</si>
  <si>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</si>
  <si>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</si>
  <si>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</si>
  <si>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</si>
  <si>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</si>
  <si>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</si>
  <si>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</si>
  <si>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</si>
  <si>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</si>
  <si>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</si>
  <si>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</si>
  <si>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</si>
  <si>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</si>
  <si>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</si>
  <si>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</si>
  <si>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</si>
  <si>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</si>
  <si>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</si>
  <si>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</si>
  <si>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</si>
  <si>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</si>
  <si>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</si>
  <si>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</si>
  <si>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</si>
  <si>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</si>
  <si>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</si>
  <si>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</si>
  <si>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</si>
  <si>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</si>
  <si>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</si>
  <si>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</si>
  <si>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</si>
  <si>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</si>
  <si>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</si>
  <si>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</si>
  <si>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</si>
  <si>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</si>
  <si>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</si>
  <si>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</si>
  <si>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</si>
  <si>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</si>
  <si>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</si>
  <si>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</si>
  <si>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</si>
  <si>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</si>
  <si>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</si>
  <si>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</si>
  <si>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</si>
  <si>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</si>
  <si>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</si>
  <si>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</si>
  <si>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</si>
  <si>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</si>
  <si>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</si>
  <si>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</si>
  <si>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</si>
  <si>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</si>
  <si>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</si>
  <si>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</si>
  <si>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</si>
  <si>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</si>
  <si>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</si>
  <si>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</si>
  <si>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</si>
  <si>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</si>
  <si>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</si>
  <si>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</si>
  <si>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</si>
  <si>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</si>
  <si>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</si>
  <si>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</si>
  <si>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</si>
  <si>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</si>
  <si>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</si>
  <si>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</si>
  <si>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</si>
  <si>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</si>
  <si>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</si>
  <si>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</si>
  <si>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</si>
  <si>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</si>
  <si>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</si>
  <si>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</si>
  <si>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</si>
  <si>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</si>
  <si>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</si>
  <si>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</si>
  <si>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</si>
  <si>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</si>
  <si>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</si>
  <si>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</si>
  <si>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</si>
  <si>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</si>
  <si>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</si>
  <si>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</si>
  <si>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</si>
  <si>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</si>
  <si>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</si>
  <si>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</si>
  <si>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</si>
  <si>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</si>
  <si>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</si>
  <si>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</si>
  <si>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</si>
  <si>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</si>
  <si>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</si>
  <si>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</si>
  <si>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</si>
  <si>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</si>
  <si>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</si>
  <si>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</si>
  <si>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</si>
  <si>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</si>
  <si>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</si>
  <si>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</si>
  <si>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</si>
  <si>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</si>
  <si>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</si>
  <si>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</si>
  <si>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</si>
  <si>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</si>
  <si>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</si>
  <si>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</si>
  <si>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</si>
  <si>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</si>
  <si>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</si>
  <si>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</si>
  <si>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</si>
  <si>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</si>
  <si>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</si>
  <si>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</si>
  <si>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</si>
  <si>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</si>
  <si>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</si>
  <si>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</si>
  <si>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</si>
  <si>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</si>
  <si>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</si>
  <si>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</si>
  <si>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</si>
  <si>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</si>
  <si>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</si>
  <si>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</si>
  <si>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</si>
  <si>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</si>
  <si>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</si>
  <si>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</si>
  <si>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</si>
  <si>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</si>
  <si>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</si>
  <si>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</si>
  <si>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</si>
  <si>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</si>
  <si>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</si>
  <si>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</si>
  <si>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</si>
  <si>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</si>
  <si>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</si>
  <si>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</si>
  <si>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</si>
  <si>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</si>
  <si>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</si>
  <si>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</si>
  <si>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</si>
  <si>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</si>
  <si>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</si>
  <si>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</si>
  <si>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</si>
  <si>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</si>
  <si>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</si>
  <si>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</si>
  <si>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</si>
  <si>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</si>
  <si>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</si>
  <si>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</si>
  <si>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</si>
  <si>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</si>
  <si>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</si>
  <si>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</si>
  <si>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</si>
  <si>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</si>
  <si>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</si>
  <si>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</si>
  <si>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</si>
  <si>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</si>
  <si>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</si>
  <si>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</si>
  <si>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</si>
  <si>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</si>
  <si>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</si>
  <si>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</si>
  <si>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</si>
  <si>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</si>
  <si>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</si>
  <si>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</si>
  <si>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</si>
  <si>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</si>
  <si>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</si>
  <si>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</si>
  <si>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</si>
  <si>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</si>
  <si>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</si>
  <si>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</si>
  <si>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</si>
  <si>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</si>
  <si>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</si>
  <si>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</si>
  <si>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</si>
  <si>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</si>
  <si>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</si>
  <si>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</si>
  <si>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</si>
  <si>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</si>
  <si>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</si>
  <si>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</si>
  <si>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</si>
  <si>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</si>
  <si>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</si>
  <si>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</si>
  <si>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</si>
  <si>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</si>
  <si>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</si>
  <si>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</si>
  <si>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</si>
  <si>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</si>
  <si>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</si>
  <si>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</si>
  <si>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</si>
  <si>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</si>
  <si>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</si>
  <si>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</si>
  <si>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</si>
  <si>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</si>
  <si>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</si>
  <si>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</si>
  <si>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</si>
  <si>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</si>
  <si>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</si>
  <si>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</si>
  <si>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</si>
  <si>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</si>
  <si>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</si>
  <si>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</si>
  <si>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</si>
  <si>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</si>
  <si>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</si>
  <si>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</si>
  <si>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</si>
  <si>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</si>
  <si>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</si>
  <si>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</si>
  <si>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</si>
  <si>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</si>
  <si>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</si>
  <si>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</si>
  <si>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</si>
  <si>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</si>
  <si>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</si>
  <si>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</si>
  <si>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</si>
  <si>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</si>
  <si>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</si>
  <si>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</si>
  <si>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</si>
  <si>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</si>
  <si>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</si>
  <si>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</si>
  <si>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</si>
  <si>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</si>
  <si>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</si>
  <si>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</si>
  <si>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</si>
  <si>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</si>
  <si>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</si>
  <si>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</si>
  <si>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</si>
  <si>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</si>
  <si>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</si>
  <si>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</si>
  <si>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</si>
  <si>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</si>
  <si>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</si>
  <si>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</si>
  <si>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</si>
  <si>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</si>
  <si>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</si>
  <si>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</si>
  <si>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</si>
  <si>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</si>
  <si>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</si>
  <si>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</si>
  <si>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</si>
  <si>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</si>
  <si>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</si>
  <si>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</si>
  <si>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</si>
  <si>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</si>
  <si>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</si>
  <si>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</si>
  <si>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</si>
  <si>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</si>
  <si>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</si>
  <si>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</si>
  <si>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</si>
  <si>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</si>
  <si>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</si>
  <si>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</si>
  <si>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</si>
  <si>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</si>
  <si>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</si>
  <si>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</si>
  <si>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</si>
  <si>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</si>
  <si>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</si>
  <si>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</si>
  <si>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</si>
  <si>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</si>
  <si>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</si>
  <si>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</si>
  <si>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</si>
  <si>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</si>
  <si>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</si>
  <si>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</si>
  <si>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</si>
  <si>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</si>
  <si>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</si>
  <si>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</si>
  <si>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</si>
  <si>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</si>
  <si>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</si>
  <si>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</si>
  <si>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</si>
  <si>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</si>
  <si>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</si>
  <si>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</si>
  <si>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</si>
  <si>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</si>
  <si>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</si>
  <si>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</si>
  <si>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</si>
  <si>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</si>
  <si>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</si>
  <si>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</si>
  <si>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</si>
  <si>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</si>
  <si>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</si>
  <si>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</si>
  <si>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</si>
  <si>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</si>
  <si>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</si>
  <si>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</si>
  <si>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</si>
  <si>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</si>
  <si>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</si>
  <si>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</si>
  <si>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</si>
  <si>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</si>
  <si>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</si>
  <si>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</si>
  <si>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</si>
  <si>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</si>
  <si>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</si>
  <si>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</si>
  <si>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</si>
  <si>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</si>
  <si>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</si>
  <si>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</si>
  <si>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</si>
  <si>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</si>
  <si>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</si>
  <si>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</si>
  <si>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</si>
  <si>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</si>
  <si>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</si>
  <si>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</si>
  <si>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</si>
  <si>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</si>
  <si>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</si>
  <si>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</si>
  <si>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</si>
  <si>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</si>
  <si>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</si>
  <si>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</si>
  <si>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</si>
  <si>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</si>
  <si>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</si>
  <si>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</si>
  <si>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</si>
  <si>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</si>
  <si>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</si>
  <si>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</si>
  <si>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</si>
  <si>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</si>
  <si>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</si>
  <si>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</si>
  <si>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</si>
  <si>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</si>
  <si>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</si>
  <si>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</si>
  <si>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</si>
  <si>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</si>
  <si>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</si>
  <si>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</si>
  <si>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</si>
  <si>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</si>
  <si>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</si>
  <si>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</si>
  <si>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</si>
  <si>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</si>
  <si>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</si>
  <si>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</si>
  <si>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</si>
  <si>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</si>
  <si>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</si>
  <si>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</si>
  <si>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</si>
  <si>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</si>
  <si>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</si>
  <si>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</si>
  <si>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</si>
  <si>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</si>
  <si>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</si>
  <si>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</si>
  <si>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</si>
  <si>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</si>
  <si>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</si>
  <si>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</si>
  <si>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</si>
  <si>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</si>
  <si>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</si>
  <si>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</si>
  <si>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</si>
  <si>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</si>
  <si>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</si>
  <si>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</si>
  <si>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</si>
  <si>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</si>
  <si>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</si>
  <si>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</si>
  <si>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</si>
  <si>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</si>
  <si>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</si>
  <si>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</si>
  <si>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</si>
  <si>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</si>
  <si>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</si>
  <si>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</si>
  <si>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</si>
  <si>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</si>
  <si>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</si>
  <si>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</si>
  <si>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</si>
  <si>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</si>
  <si>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</si>
  <si>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</si>
  <si>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</si>
  <si>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</si>
  <si>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</si>
  <si>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</si>
  <si>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</si>
  <si>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</si>
  <si>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</si>
  <si>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</si>
  <si>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</si>
  <si>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</si>
  <si>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</si>
  <si>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</si>
  <si>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</si>
  <si>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</si>
  <si>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</si>
  <si>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</si>
  <si>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</si>
  <si>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</si>
  <si>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</si>
  <si>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</si>
  <si>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</si>
  <si>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</si>
  <si>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</si>
  <si>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</si>
  <si>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</si>
  <si>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</si>
  <si>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</si>
  <si>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</si>
  <si>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</si>
  <si>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</si>
  <si>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</si>
  <si>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</si>
  <si>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</si>
  <si>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</si>
  <si>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</si>
  <si>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</si>
  <si>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</si>
  <si>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</si>
  <si>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</si>
  <si>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</si>
  <si>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</si>
  <si>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</si>
  <si>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</si>
  <si>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</si>
  <si>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</si>
  <si>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</si>
  <si>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</si>
  <si>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</si>
  <si>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</si>
  <si>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</si>
  <si>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</si>
  <si>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</si>
  <si>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</si>
  <si>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</si>
  <si>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</si>
  <si>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</si>
  <si>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</si>
  <si>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</si>
  <si>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</si>
  <si>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</si>
  <si>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</si>
  <si>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</si>
  <si>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</si>
  <si>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</si>
  <si>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</si>
  <si>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</si>
  <si>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</si>
  <si>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</si>
  <si>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</si>
  <si>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</si>
  <si>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</si>
  <si>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</si>
  <si>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</si>
  <si>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</si>
  <si>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</si>
  <si>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</si>
  <si>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</si>
  <si>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</si>
  <si>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</si>
  <si>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</si>
  <si>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</si>
  <si>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</si>
  <si>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</si>
  <si>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</si>
  <si>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</si>
  <si>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</si>
  <si>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</si>
  <si>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</si>
  <si>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</si>
  <si>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</si>
  <si>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</si>
  <si>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</si>
  <si>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</si>
  <si>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</si>
  <si>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</si>
  <si>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</si>
  <si>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</si>
  <si>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</si>
  <si>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</si>
  <si>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</si>
  <si>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</si>
  <si>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</si>
  <si>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</si>
  <si>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</si>
  <si>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</si>
  <si>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</si>
  <si>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</si>
  <si>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</si>
  <si>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</si>
  <si>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</si>
  <si>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</si>
  <si>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</si>
  <si>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</si>
  <si>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</si>
  <si>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</si>
  <si>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</si>
  <si>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</si>
  <si>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</si>
  <si>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</si>
  <si>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</si>
  <si>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</si>
  <si>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</si>
  <si>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</si>
  <si>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</si>
  <si>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</si>
  <si>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</si>
  <si>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</si>
  <si>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</si>
  <si>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</si>
  <si>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</si>
  <si>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</si>
  <si>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</si>
  <si>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</si>
  <si>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</si>
  <si>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</si>
  <si>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</si>
  <si>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</si>
  <si>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</si>
  <si>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</si>
  <si>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</si>
  <si>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</si>
  <si>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</si>
  <si>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</si>
  <si>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</si>
  <si>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</si>
  <si>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</si>
  <si>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</si>
  <si>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</si>
  <si>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</si>
  <si>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</si>
  <si>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</si>
  <si>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</si>
  <si>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</si>
  <si>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</si>
  <si>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</si>
  <si>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</si>
  <si>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</si>
  <si>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</si>
  <si>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</si>
  <si>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</si>
  <si>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</si>
  <si>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</si>
  <si>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</si>
  <si>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</si>
  <si>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</si>
  <si>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</si>
  <si>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</si>
  <si>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</si>
  <si>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</si>
  <si>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</si>
  <si>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</si>
  <si>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</si>
  <si>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</si>
  <si>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</si>
  <si>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</si>
  <si>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</si>
  <si>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</si>
  <si>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</si>
  <si>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</si>
  <si>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</si>
  <si>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</si>
  <si>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</si>
  <si>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</si>
  <si>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</si>
  <si>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</si>
  <si>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</si>
  <si>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</si>
  <si>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</si>
  <si>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</si>
  <si>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</si>
  <si>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</si>
  <si>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</si>
  <si>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</si>
  <si>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</si>
  <si>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</si>
  <si>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</si>
  <si>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</si>
  <si>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</si>
  <si>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</si>
  <si>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</si>
  <si>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</si>
  <si>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</si>
  <si>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</si>
  <si>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</si>
  <si>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</si>
  <si>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</si>
  <si>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</si>
  <si>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</si>
  <si>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</si>
  <si>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</si>
  <si>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</si>
  <si>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</si>
  <si>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</si>
  <si>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</si>
  <si>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</si>
  <si>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</si>
  <si>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</si>
  <si>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</si>
  <si>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</si>
  <si>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</si>
  <si>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</si>
  <si>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</si>
  <si>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</si>
  <si>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</si>
  <si>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</si>
  <si>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</si>
  <si>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</si>
  <si>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</si>
  <si>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</si>
  <si>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</si>
  <si>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</si>
  <si>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</si>
  <si>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</si>
  <si>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</si>
  <si>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</si>
  <si>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</si>
  <si>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</si>
  <si>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</si>
  <si>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</si>
  <si>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</si>
  <si>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</si>
  <si>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</si>
  <si>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</si>
  <si>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</si>
  <si>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</si>
  <si>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</si>
  <si>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</si>
  <si>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</si>
  <si>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</si>
  <si>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</si>
  <si>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</si>
  <si>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</si>
  <si>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</si>
  <si>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</si>
  <si>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</si>
  <si>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</si>
  <si>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</si>
  <si>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</si>
  <si>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</si>
  <si>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</si>
  <si>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</si>
  <si>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</si>
  <si>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</si>
  <si>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</si>
  <si>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</si>
  <si>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</si>
  <si>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</si>
  <si>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</si>
  <si>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</si>
  <si>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</si>
  <si>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</si>
  <si>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</si>
  <si>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</si>
  <si>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</si>
  <si>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</si>
  <si>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</si>
  <si>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</si>
  <si>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</si>
  <si>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</si>
  <si>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</si>
  <si>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</si>
  <si>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</si>
  <si>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</si>
  <si>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</si>
  <si>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</si>
  <si>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</si>
  <si>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</si>
  <si>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</si>
  <si>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</si>
  <si>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</si>
  <si>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</si>
  <si>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</si>
  <si>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</si>
  <si>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</si>
  <si>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</si>
  <si>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</si>
  <si>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</si>
  <si>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</si>
  <si>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</si>
  <si>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</si>
  <si>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</si>
  <si>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</si>
  <si>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</si>
  <si>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</si>
  <si>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</si>
  <si>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</si>
  <si>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</si>
  <si>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</si>
  <si>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</si>
  <si>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</si>
  <si>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</si>
  <si>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</si>
  <si>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</si>
  <si>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</si>
  <si>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</si>
  <si>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</si>
  <si>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</si>
  <si>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</si>
  <si>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</si>
  <si>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</si>
  <si>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</si>
  <si>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</si>
  <si>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</si>
  <si>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</si>
  <si>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</si>
  <si>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</si>
  <si>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</si>
  <si>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</si>
  <si>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</si>
  <si>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</si>
  <si>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</si>
  <si>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</si>
  <si>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</si>
  <si>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</si>
  <si>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</si>
  <si>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</si>
  <si>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</si>
  <si>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</si>
  <si>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</si>
  <si>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</si>
  <si>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</si>
  <si>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</si>
  <si>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</si>
  <si>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</si>
  <si>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</si>
  <si>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</si>
  <si>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</si>
  <si>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</si>
  <si>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</si>
  <si>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</si>
  <si>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</si>
  <si>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</si>
  <si>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</si>
  <si>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</si>
  <si>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</si>
  <si>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</si>
  <si>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</si>
  <si>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</si>
  <si>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</si>
  <si>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</si>
  <si>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</si>
  <si>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</si>
  <si>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</si>
  <si>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</si>
  <si>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</si>
  <si>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</si>
  <si>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</si>
  <si>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</si>
  <si>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</si>
  <si>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</si>
  <si>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</si>
  <si>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</si>
  <si>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</si>
  <si>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</si>
  <si>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</si>
  <si>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</si>
  <si>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</si>
  <si>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</si>
  <si>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</si>
  <si>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</si>
  <si>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</si>
  <si>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</si>
  <si>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</si>
  <si>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</si>
  <si>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</si>
  <si>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</si>
  <si>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</si>
  <si>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</si>
  <si>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</si>
  <si>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</si>
  <si>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</si>
  <si>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</si>
  <si>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</si>
  <si>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</si>
  <si>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</si>
  <si>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</si>
  <si>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</si>
  <si>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</si>
  <si>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</si>
  <si>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</si>
  <si>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</si>
  <si>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</si>
  <si>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</si>
  <si>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</si>
  <si>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</si>
  <si>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</si>
  <si>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</si>
  <si>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</si>
  <si>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</si>
  <si>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</si>
  <si>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</si>
  <si>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</si>
  <si>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</si>
  <si>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</si>
  <si>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</si>
  <si>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</si>
  <si>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</si>
  <si>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</si>
  <si>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</si>
  <si>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</si>
  <si>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</si>
  <si>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</si>
  <si>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</si>
  <si>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</si>
  <si>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</si>
  <si>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</si>
  <si>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</si>
  <si>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</si>
  <si>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</si>
  <si>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</si>
  <si>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</si>
  <si>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</si>
  <si>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</si>
  <si>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</si>
  <si>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</si>
  <si>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</si>
  <si>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</si>
  <si>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</si>
  <si>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</si>
  <si>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</si>
  <si>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</si>
  <si>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</si>
  <si>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</si>
  <si>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</si>
  <si>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</si>
  <si>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</si>
  <si>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</si>
  <si>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</si>
  <si>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</si>
  <si>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</si>
  <si>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</si>
  <si>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</si>
  <si>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</si>
  <si>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</si>
  <si>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</si>
  <si>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</si>
  <si>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</si>
  <si>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</si>
  <si>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</si>
  <si>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</si>
  <si>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</si>
  <si>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</si>
  <si>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</si>
  <si>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</si>
  <si>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</si>
  <si>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</si>
  <si>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</si>
  <si>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</si>
  <si>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</si>
  <si>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</si>
  <si>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</si>
  <si>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</si>
  <si>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</si>
  <si>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</si>
  <si>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</si>
  <si>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</si>
  <si>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</si>
  <si>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</si>
  <si>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</si>
  <si>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</si>
  <si>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</si>
  <si>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</si>
  <si>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</si>
  <si>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</si>
  <si>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</si>
  <si>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</si>
  <si>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</si>
  <si>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</si>
  <si>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</si>
  <si>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</si>
  <si>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</si>
  <si>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</si>
  <si>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</si>
  <si>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</si>
  <si>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</si>
  <si>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</si>
  <si>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</si>
  <si>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</si>
  <si>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</si>
  <si>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</si>
  <si>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</si>
  <si>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</si>
  <si>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</si>
  <si>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</si>
  <si>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</si>
  <si>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</si>
  <si>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</si>
  <si>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</si>
  <si>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</si>
  <si>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</si>
  <si>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</si>
  <si>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</si>
  <si>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</si>
  <si>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</si>
  <si>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</si>
  <si>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</si>
  <si>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</si>
  <si>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</si>
  <si>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</si>
  <si>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</si>
  <si>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</si>
  <si>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</si>
  <si>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</si>
  <si>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</si>
  <si>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</si>
  <si>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</si>
  <si>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</si>
  <si>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</si>
  <si>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</si>
  <si>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</si>
  <si>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</si>
  <si>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</si>
  <si>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</si>
  <si>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</si>
  <si>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</si>
  <si>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</si>
  <si>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</si>
  <si>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</si>
  <si>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</si>
  <si>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</si>
  <si>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</si>
  <si>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</si>
  <si>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</si>
  <si>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</si>
  <si>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</si>
  <si>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</si>
  <si>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</si>
  <si>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</si>
  <si>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</si>
  <si>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</si>
  <si>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</si>
  <si>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</si>
  <si>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</si>
  <si>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</si>
  <si>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</si>
  <si>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</si>
  <si>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</si>
  <si>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</si>
  <si>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</si>
  <si>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</si>
  <si>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</si>
  <si>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</si>
  <si>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</si>
  <si>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</si>
  <si>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</si>
  <si>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</si>
  <si>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</si>
  <si>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</si>
  <si>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</si>
  <si>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</si>
  <si>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</si>
  <si>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</si>
  <si>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</si>
  <si>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</si>
  <si>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</si>
  <si>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</si>
  <si>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</si>
  <si>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</si>
  <si>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</si>
  <si>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</si>
  <si>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</si>
  <si>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</si>
  <si>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</si>
  <si>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</si>
  <si>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</si>
  <si>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</si>
  <si>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</si>
  <si>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</si>
  <si>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</si>
  <si>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</si>
  <si>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</si>
  <si>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</si>
  <si>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</si>
  <si>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</si>
  <si>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</si>
  <si>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</si>
  <si>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</si>
  <si>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</si>
  <si>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</si>
  <si>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</si>
  <si>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</si>
  <si>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</si>
  <si>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</si>
  <si>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</si>
  <si>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</si>
  <si>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</si>
  <si>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</si>
  <si>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</si>
  <si>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</si>
  <si>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</si>
  <si>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</si>
  <si>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</si>
  <si>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</si>
  <si>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</si>
  <si>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</si>
  <si>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</si>
  <si>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</si>
  <si>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</si>
  <si>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</si>
  <si>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</si>
  <si>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</si>
  <si>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</si>
  <si>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</si>
  <si>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</si>
  <si>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</si>
  <si>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</si>
  <si>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</si>
  <si>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</si>
  <si>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</si>
  <si>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</si>
  <si>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</si>
  <si>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</si>
  <si>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</si>
  <si>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</si>
  <si>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</si>
  <si>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</si>
  <si>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</si>
  <si>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</si>
  <si>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</si>
  <si>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</si>
  <si>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</si>
  <si>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</si>
  <si>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</si>
  <si>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</si>
  <si>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</si>
  <si>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</si>
  <si>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</si>
  <si>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</si>
  <si>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</si>
  <si>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</si>
  <si>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</si>
  <si>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</si>
  <si>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</si>
  <si>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</si>
  <si>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</si>
  <si>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</si>
  <si>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</si>
  <si>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</si>
  <si>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</si>
  <si>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</si>
  <si>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</si>
  <si>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</si>
  <si>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</si>
  <si>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</si>
  <si>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</si>
  <si>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</si>
  <si>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</si>
  <si>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</si>
  <si>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</si>
  <si>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</si>
  <si>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</si>
  <si>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</si>
  <si>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</si>
  <si>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</si>
  <si>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</si>
  <si>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</si>
  <si>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</si>
  <si>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</si>
  <si>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</si>
  <si>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</si>
  <si>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</si>
  <si>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</si>
  <si>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</si>
  <si>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</si>
  <si>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</si>
  <si>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</si>
  <si>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</si>
  <si>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</si>
  <si>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</si>
  <si>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</si>
  <si>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</si>
  <si>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</si>
  <si>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</si>
  <si>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</si>
  <si>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</si>
  <si>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</si>
  <si>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</si>
  <si>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</si>
  <si>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</si>
  <si>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</si>
  <si>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</si>
  <si>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</si>
  <si>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</si>
  <si>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</si>
  <si>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</si>
  <si>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</si>
  <si>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</si>
  <si>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</si>
  <si>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</si>
  <si>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</si>
  <si>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</si>
  <si>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</si>
  <si>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</si>
  <si>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</si>
  <si>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</si>
  <si>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</si>
  <si>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</si>
  <si>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</si>
  <si>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</si>
  <si>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</si>
  <si>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</si>
  <si>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</si>
  <si>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</si>
  <si>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</si>
  <si>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</si>
  <si>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</si>
  <si>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</si>
  <si>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</si>
  <si>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</si>
  <si>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</si>
  <si>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</si>
  <si>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</si>
  <si>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</si>
  <si>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</si>
  <si>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</si>
  <si>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</si>
  <si>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</si>
  <si>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</si>
  <si>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</si>
  <si>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</si>
  <si>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</si>
  <si>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</si>
  <si>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</si>
  <si>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</si>
  <si>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</si>
  <si>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</si>
  <si>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</si>
  <si>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</si>
  <si>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</si>
  <si>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</si>
  <si>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</si>
  <si>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</si>
  <si>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</si>
  <si>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</si>
  <si>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</si>
  <si>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</si>
  <si>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</si>
  <si>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</si>
  <si>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</si>
  <si>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</si>
  <si>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</si>
  <si>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</si>
  <si>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</si>
  <si>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</si>
  <si>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</si>
  <si>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</si>
  <si>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</si>
  <si>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</si>
  <si>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</si>
  <si>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</si>
  <si>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</si>
  <si>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</si>
  <si>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</si>
  <si>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</si>
  <si>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</si>
  <si>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</si>
  <si>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</si>
  <si>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</si>
  <si>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</si>
  <si>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</si>
  <si>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</si>
  <si>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</si>
  <si>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</si>
  <si>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</si>
  <si>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</si>
  <si>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</si>
  <si>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</si>
  <si>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</si>
  <si>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</si>
  <si>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</si>
  <si>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</si>
  <si>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</si>
  <si>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</si>
  <si>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</si>
  <si>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</si>
  <si>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</si>
  <si>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</si>
  <si>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</si>
  <si>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</si>
  <si>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</si>
  <si>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</si>
  <si>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</si>
  <si>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</si>
  <si>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</si>
  <si>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</si>
  <si>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</si>
  <si>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</si>
  <si>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</si>
  <si>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</si>
  <si>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</si>
  <si>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</si>
  <si>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</si>
  <si>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</si>
  <si>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</si>
  <si>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</si>
  <si>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</si>
  <si>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</si>
  <si>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</si>
  <si>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</si>
  <si>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</si>
  <si>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</si>
  <si>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</si>
  <si>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</si>
  <si>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</si>
  <si>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</si>
  <si>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</si>
  <si>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</si>
  <si>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</si>
  <si>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</si>
  <si>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</si>
  <si>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</si>
  <si>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</si>
  <si>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</si>
  <si>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</si>
  <si>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</si>
  <si>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</si>
  <si>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</si>
  <si>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</si>
  <si>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</si>
  <si>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</si>
  <si>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</si>
  <si>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</si>
  <si>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</si>
  <si>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</si>
  <si>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</si>
  <si>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</si>
  <si>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</si>
  <si>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</si>
  <si>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</si>
  <si>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</si>
  <si>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</si>
  <si>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</si>
  <si>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</si>
  <si>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</si>
  <si>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</si>
  <si>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</si>
  <si>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</si>
  <si>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</si>
  <si>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</si>
  <si>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</si>
  <si>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</si>
  <si>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</si>
  <si>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</si>
  <si>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</si>
  <si>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</si>
  <si>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</si>
  <si>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</si>
  <si>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</si>
  <si>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</si>
  <si>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</si>
  <si>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</si>
  <si>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</si>
  <si>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</si>
  <si>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</si>
  <si>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</si>
  <si>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</si>
  <si>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</si>
  <si>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</si>
  <si>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</si>
  <si>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</si>
  <si>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</si>
  <si>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</si>
  <si>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</si>
  <si>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</si>
  <si>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</si>
  <si>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</si>
  <si>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</si>
  <si>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</si>
  <si>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</si>
  <si>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</si>
  <si>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</si>
  <si>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</si>
  <si>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</si>
  <si>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</si>
  <si>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</si>
  <si>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</si>
  <si>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</si>
  <si>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</si>
  <si>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</si>
  <si>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</si>
  <si>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</si>
  <si>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</si>
  <si>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</si>
  <si>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</si>
  <si>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</si>
  <si>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</si>
  <si>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</si>
  <si>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</si>
  <si>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</si>
  <si>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</si>
  <si>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</si>
  <si>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</si>
  <si>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</si>
  <si>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</si>
  <si>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</si>
  <si>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</si>
  <si>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</si>
  <si>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</si>
  <si>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</si>
  <si>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</si>
  <si>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</si>
  <si>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</si>
  <si>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</si>
  <si>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</si>
  <si>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</si>
  <si>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</si>
  <si>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</si>
  <si>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</si>
  <si>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</si>
  <si>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</si>
  <si>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</si>
  <si>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</si>
  <si>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</si>
  <si>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</si>
  <si>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</si>
  <si>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</si>
  <si>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</si>
  <si>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</si>
  <si>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</si>
  <si>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</si>
  <si>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</si>
  <si>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</si>
  <si>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</si>
  <si>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</si>
  <si>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</si>
  <si>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</si>
  <si>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</si>
  <si>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</si>
  <si>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</si>
  <si>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</si>
  <si>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</si>
  <si>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</si>
  <si>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</si>
  <si>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</si>
  <si>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</si>
  <si>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</si>
  <si>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</si>
  <si>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</si>
  <si>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</si>
  <si>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</si>
  <si>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</si>
  <si>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</si>
  <si>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</si>
  <si>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</si>
  <si>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</si>
  <si>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</si>
  <si>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</si>
  <si>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</si>
  <si>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</si>
  <si>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</si>
  <si>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</si>
  <si>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</si>
  <si>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</si>
  <si>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</si>
  <si>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</si>
  <si>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</si>
  <si>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</si>
  <si>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</si>
  <si>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</si>
  <si>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</si>
  <si>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</si>
  <si>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</si>
  <si>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</si>
  <si>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</si>
  <si>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</si>
  <si>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</si>
  <si>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</si>
  <si>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</si>
  <si>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</si>
  <si>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</si>
  <si>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</si>
  <si>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</si>
  <si>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</si>
  <si>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</si>
  <si>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</si>
  <si>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</si>
  <si>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</si>
  <si>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</si>
  <si>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</si>
  <si>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</si>
  <si>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</si>
  <si>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</si>
  <si>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</si>
  <si>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</si>
  <si>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</si>
  <si>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</si>
  <si>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</si>
  <si>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</si>
  <si>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</si>
  <si>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</si>
  <si>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</si>
  <si>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</si>
  <si>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</si>
  <si>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</si>
  <si>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</si>
  <si>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</si>
  <si>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</si>
  <si>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</si>
  <si>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</si>
  <si>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</si>
  <si>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</si>
  <si>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</si>
  <si>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</si>
  <si>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</si>
  <si>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</si>
  <si>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</si>
  <si>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</si>
  <si>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</si>
  <si>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</si>
  <si>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</si>
  <si>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</si>
  <si>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</si>
  <si>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</si>
  <si>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</si>
  <si>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</si>
  <si>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</si>
  <si>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</si>
  <si>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</si>
  <si>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</si>
  <si>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</si>
  <si>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</si>
  <si>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</si>
  <si>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</si>
  <si>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</si>
  <si>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</si>
  <si>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</si>
  <si>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</si>
  <si>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</si>
  <si>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</si>
  <si>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</si>
  <si>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</si>
  <si>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</si>
  <si>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</si>
  <si>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</si>
  <si>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</si>
  <si>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</si>
  <si>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</si>
  <si>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</si>
  <si>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</si>
  <si>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</si>
  <si>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</si>
  <si>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</si>
  <si>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</si>
  <si>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</si>
  <si>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</si>
  <si>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</si>
  <si>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</si>
  <si>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</si>
  <si>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</si>
  <si>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</si>
  <si>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</si>
  <si>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</si>
  <si>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</si>
  <si>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</si>
  <si>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</si>
  <si>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</si>
  <si>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</si>
  <si>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</si>
  <si>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</si>
  <si>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</si>
  <si>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</si>
  <si>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</si>
  <si>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</si>
  <si>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</si>
  <si>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</si>
  <si>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</si>
  <si>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</si>
  <si>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</si>
  <si>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</si>
  <si>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</si>
  <si>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</si>
  <si>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</si>
  <si>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</si>
  <si>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</si>
  <si>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</si>
  <si>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</si>
  <si>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</si>
  <si>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</si>
  <si>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</si>
  <si>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</si>
  <si>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</si>
  <si>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</si>
  <si>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</si>
  <si>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</si>
  <si>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</si>
  <si>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</si>
  <si>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</si>
  <si>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</si>
  <si>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</si>
  <si>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</si>
  <si>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</si>
  <si>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</si>
  <si>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</si>
  <si>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</si>
  <si>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</si>
  <si>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</si>
  <si>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</si>
  <si>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</si>
  <si>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</si>
  <si>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</si>
  <si>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</si>
  <si>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</si>
  <si>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</si>
  <si>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</si>
  <si>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</si>
  <si>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</si>
  <si>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</si>
  <si>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</si>
  <si>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</si>
  <si>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</si>
  <si>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</si>
  <si>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</si>
  <si>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</si>
  <si>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</si>
  <si>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</si>
  <si>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</si>
  <si>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</si>
  <si>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</si>
  <si>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</si>
  <si>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</si>
  <si>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</si>
  <si>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</si>
  <si>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</si>
  <si>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</si>
  <si>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</si>
  <si>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</si>
  <si>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</si>
  <si>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</si>
  <si>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</si>
  <si>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</si>
  <si>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</si>
  <si>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</si>
  <si>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</si>
  <si>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</si>
  <si>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</si>
  <si>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</si>
  <si>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</si>
  <si>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</si>
  <si>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</si>
  <si>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</si>
  <si>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</si>
  <si>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</si>
  <si>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</si>
  <si>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</si>
  <si>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</si>
  <si>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</si>
  <si>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</si>
  <si>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</si>
  <si>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</si>
  <si>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</si>
  <si>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</si>
  <si>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</si>
  <si>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</si>
  <si>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</si>
  <si>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</si>
  <si>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</si>
  <si>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</si>
  <si>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</si>
  <si>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</si>
  <si>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</si>
  <si>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</si>
  <si>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</si>
  <si>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</si>
  <si>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</si>
  <si>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</si>
  <si>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</si>
  <si>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</si>
  <si>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</si>
  <si>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</si>
  <si>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</si>
  <si>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</si>
  <si>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</si>
  <si>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</si>
  <si>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</si>
  <si>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</si>
  <si>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</si>
  <si>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</si>
  <si>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</si>
  <si>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</si>
  <si>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</si>
  <si>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</si>
  <si>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</si>
  <si>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</si>
  <si>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</si>
  <si>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</si>
  <si>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</si>
  <si>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</si>
  <si>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</si>
  <si>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</si>
  <si>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</si>
  <si>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</si>
  <si>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</si>
  <si>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</si>
  <si>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</si>
  <si>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</si>
  <si>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</si>
  <si>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</si>
  <si>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</si>
  <si>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</si>
  <si>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</si>
  <si>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</si>
  <si>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</si>
  <si>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</si>
  <si>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</si>
  <si>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</si>
  <si>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</si>
  <si>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</si>
  <si>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</si>
  <si>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</si>
  <si>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</si>
  <si>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</si>
  <si>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</si>
  <si>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</si>
  <si>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</si>
  <si>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</si>
  <si>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</si>
  <si>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</si>
  <si>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</si>
  <si>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</si>
  <si>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</si>
  <si>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</si>
  <si>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</si>
  <si>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</si>
  <si>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</si>
  <si>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</si>
  <si>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</si>
  <si>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</si>
  <si>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</si>
  <si>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</si>
  <si>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</si>
  <si>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</si>
  <si>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</si>
  <si>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</si>
  <si>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</si>
  <si>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</si>
  <si>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</si>
  <si>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</si>
  <si>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</si>
  <si>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</si>
  <si>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</si>
  <si>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</si>
  <si>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</si>
  <si>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</si>
  <si>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</si>
  <si>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</si>
  <si>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</si>
  <si>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</si>
  <si>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</si>
  <si>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</si>
  <si>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</si>
  <si>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</si>
  <si>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</si>
  <si>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</si>
  <si>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</si>
  <si>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</si>
  <si>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</si>
  <si>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</si>
  <si>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</si>
  <si>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</si>
  <si>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</si>
  <si>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</si>
  <si>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</si>
  <si>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</si>
  <si>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</si>
  <si>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</si>
  <si>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</si>
  <si>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</si>
  <si>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</si>
  <si>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</si>
  <si>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</si>
  <si>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</si>
  <si>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</si>
  <si>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</si>
  <si>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</si>
  <si>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</si>
  <si>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</si>
  <si>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</si>
  <si>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</si>
  <si>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</si>
  <si>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</si>
  <si>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</si>
  <si>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</si>
  <si>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</si>
  <si>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</si>
  <si>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</si>
  <si>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</si>
  <si>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</si>
  <si>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</si>
  <si>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</si>
  <si>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</si>
  <si>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</si>
  <si>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</si>
  <si>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</si>
  <si>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</si>
  <si>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</si>
  <si>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</si>
  <si>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</si>
  <si>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</si>
  <si>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</si>
  <si>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</si>
  <si>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</si>
  <si>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</si>
  <si>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</si>
  <si>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</si>
  <si>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</si>
  <si>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</si>
  <si>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</si>
  <si>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</si>
  <si>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</si>
  <si>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</si>
  <si>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</si>
  <si>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</si>
  <si>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</si>
  <si>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</si>
  <si>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</si>
  <si>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</si>
  <si>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</si>
  <si>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</si>
  <si>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</si>
  <si>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</si>
  <si>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</si>
  <si>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</si>
  <si>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</si>
  <si>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</si>
  <si>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</si>
  <si>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</si>
  <si>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</si>
  <si>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</si>
  <si>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</si>
  <si>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</si>
  <si>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</si>
  <si>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</si>
  <si>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</si>
  <si>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</si>
  <si>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</si>
  <si>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</si>
  <si>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</si>
  <si>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</si>
  <si>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</si>
  <si>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</si>
  <si>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</si>
  <si>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</si>
  <si>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</si>
  <si>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</si>
  <si>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</si>
  <si>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</si>
  <si>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</si>
  <si>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</si>
  <si>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</si>
  <si>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</si>
  <si>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</si>
  <si>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</si>
  <si>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</si>
  <si>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</si>
  <si>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</si>
  <si>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</si>
  <si>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</si>
  <si>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</si>
  <si>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</si>
  <si>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</si>
  <si>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</si>
  <si>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</si>
  <si>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</si>
  <si>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</si>
  <si>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</si>
  <si>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</si>
  <si>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</si>
  <si>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</si>
  <si>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</si>
  <si>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</si>
  <si>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</si>
  <si>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</si>
  <si>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</si>
  <si>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</si>
  <si>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</si>
  <si>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</si>
  <si>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</si>
  <si>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</si>
  <si>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</si>
  <si>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</si>
  <si>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</si>
  <si>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</si>
  <si>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</si>
  <si>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</si>
  <si>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</si>
  <si>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</si>
  <si>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</si>
  <si>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</si>
  <si>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</si>
  <si>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</si>
  <si>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</si>
  <si>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</si>
  <si>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</si>
  <si>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</si>
  <si>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</si>
  <si>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</si>
  <si>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</si>
  <si>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</si>
  <si>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</si>
  <si>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</si>
  <si>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</si>
  <si>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</si>
  <si>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</si>
  <si>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</si>
  <si>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</si>
  <si>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</si>
  <si>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</si>
  <si>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</si>
  <si>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</si>
  <si>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</si>
  <si>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</si>
  <si>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</si>
  <si>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</si>
  <si>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</si>
  <si>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</si>
  <si>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</si>
  <si>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</si>
  <si>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</si>
  <si>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</si>
  <si>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</si>
  <si>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</si>
  <si>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</si>
  <si>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</si>
  <si>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</si>
  <si>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</si>
  <si>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</si>
  <si>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</si>
  <si>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</si>
  <si>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</si>
  <si>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</si>
  <si>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</si>
  <si>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</si>
  <si>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</si>
  <si>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</si>
  <si>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</si>
  <si>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</si>
  <si>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</si>
  <si>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</si>
  <si>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</si>
  <si>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</si>
  <si>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</si>
  <si>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</si>
  <si>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</si>
  <si>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</si>
  <si>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</si>
  <si>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</si>
  <si>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</si>
  <si>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</si>
  <si>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</si>
  <si>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</si>
  <si>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</si>
  <si>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</si>
  <si>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</si>
  <si>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</si>
  <si>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</si>
  <si>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</si>
  <si>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</si>
  <si>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</si>
  <si>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</si>
  <si>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</si>
  <si>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</si>
  <si>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</si>
  <si>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</si>
  <si>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</si>
  <si>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</si>
  <si>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</si>
  <si>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</si>
  <si>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</si>
  <si>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</si>
  <si>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</si>
  <si>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</si>
  <si>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</si>
  <si>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</si>
  <si>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</si>
  <si>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</si>
  <si>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</si>
  <si>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</si>
  <si>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</si>
  <si>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</si>
  <si>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</si>
  <si>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</si>
  <si>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</si>
  <si>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</si>
  <si>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</si>
  <si>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</si>
  <si>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</si>
  <si>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</si>
  <si>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</si>
  <si>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</si>
  <si>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</si>
  <si>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</si>
  <si>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</si>
  <si>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</si>
  <si>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</si>
  <si>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</si>
  <si>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</si>
  <si>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</si>
  <si>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</si>
  <si>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</si>
  <si>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</si>
  <si>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</si>
  <si>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</si>
  <si>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</si>
  <si>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</si>
  <si>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</si>
  <si>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</si>
  <si>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</si>
  <si>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</si>
  <si>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</si>
  <si>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</si>
  <si>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</si>
  <si>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</si>
  <si>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</si>
  <si>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</si>
  <si>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</si>
  <si>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</si>
  <si>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</si>
  <si>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</si>
  <si>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</si>
  <si>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</si>
  <si>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</si>
  <si>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</si>
  <si>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</si>
  <si>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</si>
  <si>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</si>
  <si>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</si>
  <si>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</si>
  <si>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</si>
  <si>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</si>
  <si>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</si>
  <si>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</si>
  <si>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</si>
  <si>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</si>
  <si>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</si>
  <si>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</si>
  <si>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</si>
  <si>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</si>
  <si>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</si>
  <si>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</si>
  <si>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</si>
  <si>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</si>
  <si>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</si>
  <si>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</si>
  <si>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</si>
  <si>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</si>
  <si>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</si>
  <si>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</si>
  <si>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</si>
  <si>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</si>
  <si>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</si>
  <si>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</si>
  <si>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</si>
  <si>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</si>
  <si>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</si>
  <si>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</si>
  <si>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</si>
  <si>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</si>
  <si>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</si>
  <si>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</si>
  <si>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</si>
  <si>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</si>
  <si>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</si>
  <si>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</si>
  <si>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</si>
  <si>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</si>
  <si>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</si>
  <si>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</si>
  <si>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</si>
  <si>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</si>
  <si>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</si>
  <si>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</si>
  <si>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</si>
  <si>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</si>
  <si>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</si>
  <si>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</si>
  <si>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</si>
  <si>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</si>
  <si>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</si>
  <si>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</si>
  <si>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</si>
  <si>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</si>
  <si>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</si>
  <si>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</si>
  <si>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</si>
  <si>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</si>
  <si>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</si>
  <si>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</si>
  <si>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</si>
  <si>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</si>
  <si>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</si>
  <si>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</si>
  <si>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</si>
  <si>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</si>
  <si>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</si>
  <si>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</si>
  <si>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</si>
  <si>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</si>
  <si>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</si>
  <si>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</si>
  <si>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</si>
  <si>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</si>
  <si>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</si>
  <si>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</si>
  <si>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</si>
  <si>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</si>
  <si>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</si>
  <si>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</si>
  <si>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</si>
  <si>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</si>
  <si>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</si>
  <si>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</si>
  <si>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</si>
  <si>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</si>
  <si>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</si>
  <si>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</si>
  <si>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</si>
  <si>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</si>
  <si>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</si>
  <si>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</si>
  <si>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</si>
  <si>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</si>
  <si>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</si>
  <si>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</si>
  <si>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</si>
  <si>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</si>
  <si>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</si>
  <si>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</si>
  <si>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</si>
  <si>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</si>
  <si>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</si>
  <si>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</si>
  <si>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</si>
  <si>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</si>
  <si>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</si>
  <si>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</si>
  <si>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</si>
  <si>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</si>
  <si>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</si>
  <si>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</si>
  <si>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</si>
  <si>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</si>
  <si>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</si>
  <si>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</si>
  <si>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</si>
  <si>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</si>
  <si>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</si>
  <si>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</si>
  <si>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</si>
  <si>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</si>
  <si>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</si>
  <si>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</si>
  <si>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</si>
  <si>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</si>
  <si>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</si>
  <si>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</si>
  <si>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</si>
  <si>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</si>
  <si>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</si>
  <si>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</si>
  <si>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</si>
  <si>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</si>
  <si>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</si>
  <si>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</si>
  <si>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</si>
  <si>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</si>
  <si>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</si>
  <si>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</si>
  <si>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</si>
  <si>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</si>
  <si>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</si>
  <si>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</si>
  <si>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</si>
  <si>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</si>
  <si>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</si>
  <si>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</si>
  <si>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</si>
  <si>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</si>
  <si>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</si>
  <si>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</si>
  <si>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</si>
  <si>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</si>
  <si>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</si>
  <si>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</si>
  <si>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</si>
  <si>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</si>
  <si>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</si>
  <si>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</si>
  <si>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</si>
  <si>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</si>
  <si>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</si>
  <si>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</si>
  <si>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</si>
  <si>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</si>
  <si>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</si>
  <si>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</si>
  <si>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</si>
  <si>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</si>
  <si>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</si>
  <si>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</si>
  <si>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</si>
  <si>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</si>
  <si>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</si>
  <si>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</si>
  <si>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</si>
  <si>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</si>
  <si>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</si>
  <si>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</si>
  <si>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</si>
  <si>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</si>
  <si>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</si>
  <si>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</si>
  <si>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</si>
  <si>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</si>
  <si>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</si>
  <si>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</si>
  <si>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</si>
  <si>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</si>
  <si>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</si>
  <si>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</si>
  <si>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</si>
  <si>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</si>
  <si>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</si>
  <si>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</si>
  <si>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</si>
  <si>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</si>
  <si>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</si>
  <si>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</si>
  <si>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</si>
  <si>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</si>
  <si>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</si>
  <si>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</si>
  <si>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</si>
  <si>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</si>
  <si>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</si>
  <si>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</si>
  <si>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</si>
  <si>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</si>
  <si>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</si>
  <si>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</si>
  <si>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</si>
  <si>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</si>
  <si>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</si>
  <si>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</si>
  <si>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</si>
  <si>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</si>
  <si>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</si>
  <si>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</si>
  <si>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</si>
  <si>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</si>
  <si>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</si>
  <si>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</si>
  <si>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</si>
  <si>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</si>
  <si>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</si>
  <si>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</si>
  <si>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</si>
  <si>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</si>
  <si>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</si>
  <si>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</si>
  <si>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</si>
  <si>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</si>
  <si>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</si>
  <si>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</si>
  <si>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</si>
  <si>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</si>
  <si>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</si>
  <si>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</si>
  <si>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</si>
  <si>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</si>
  <si>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</si>
  <si>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</si>
  <si>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</si>
  <si>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</si>
  <si>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</si>
  <si>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</si>
  <si>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</si>
  <si>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</si>
  <si>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</si>
  <si>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</si>
  <si>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</si>
  <si>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</si>
  <si>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</si>
  <si>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</si>
  <si>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</si>
  <si>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</si>
  <si>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</si>
  <si>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</si>
  <si>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</si>
  <si>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</si>
  <si>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</si>
  <si>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</si>
  <si>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</si>
  <si>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</si>
  <si>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</si>
  <si>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</si>
  <si>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</si>
  <si>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</si>
  <si>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</si>
  <si>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</si>
  <si>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</si>
  <si>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</si>
  <si>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</si>
  <si>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</si>
  <si>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</si>
  <si>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</si>
  <si>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</si>
  <si>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</si>
  <si>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</si>
  <si>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</si>
  <si>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</si>
  <si>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</si>
  <si>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</si>
  <si>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</si>
  <si>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</si>
  <si>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</si>
  <si>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</si>
  <si>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</si>
  <si>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</si>
  <si>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</si>
  <si>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</si>
  <si>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</si>
  <si>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</si>
  <si>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</si>
  <si>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</si>
  <si>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</si>
  <si>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</si>
  <si>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</si>
  <si>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</si>
  <si>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</si>
  <si>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</si>
  <si>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</si>
  <si>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</si>
  <si>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</si>
  <si>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</si>
  <si>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</si>
  <si>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</si>
  <si>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</si>
  <si>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</si>
  <si>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</si>
  <si>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</si>
  <si>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</si>
  <si>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</si>
  <si>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</si>
  <si>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</si>
  <si>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</si>
  <si>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</si>
  <si>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</si>
  <si>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</si>
  <si>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</si>
  <si>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</si>
  <si>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</si>
  <si>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</si>
  <si>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</si>
  <si>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</si>
  <si>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</si>
  <si>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</si>
  <si>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</si>
  <si>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</si>
  <si>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</si>
  <si>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</si>
  <si>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</si>
  <si>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</si>
  <si>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</si>
  <si>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</si>
  <si>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</si>
  <si>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</si>
  <si>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</si>
  <si>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</si>
  <si>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</si>
  <si>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</si>
  <si>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</si>
  <si>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</si>
  <si>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</si>
  <si>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</si>
  <si>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</si>
  <si>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</si>
  <si>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</si>
  <si>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</si>
  <si>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</si>
  <si>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</si>
  <si>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</si>
  <si>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</si>
  <si>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</si>
  <si>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</si>
  <si>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</si>
  <si>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</si>
  <si>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</si>
  <si>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</si>
  <si>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</si>
  <si>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</si>
  <si>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</si>
  <si>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</si>
  <si>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</si>
  <si>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</si>
  <si>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</si>
  <si>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</si>
  <si>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</si>
  <si>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</si>
  <si>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</si>
  <si>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</si>
  <si>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</si>
  <si>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</si>
  <si>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</si>
  <si>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</si>
  <si>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</si>
  <si>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</si>
  <si>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</si>
  <si>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</si>
  <si>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</si>
  <si>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</si>
  <si>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</si>
  <si>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</si>
  <si>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</si>
  <si>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</si>
  <si>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</si>
  <si>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</si>
  <si>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</si>
  <si>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</si>
  <si>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</si>
  <si>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</si>
  <si>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</si>
  <si>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</si>
  <si>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</si>
  <si>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</si>
  <si>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</si>
  <si>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</si>
  <si>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</si>
  <si>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</si>
  <si>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</si>
  <si>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</si>
  <si>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</si>
  <si>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</si>
  <si>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</si>
  <si>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</si>
  <si>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</si>
  <si>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</si>
  <si>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</si>
  <si>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</si>
  <si>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</si>
  <si>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</si>
  <si>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</si>
  <si>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</si>
  <si>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</si>
  <si>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</si>
  <si>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</si>
  <si>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</si>
  <si>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</si>
  <si>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</si>
  <si>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</si>
  <si>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</si>
  <si>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</si>
  <si>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</si>
  <si>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</si>
  <si>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</si>
  <si>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</si>
  <si>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</si>
  <si>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</si>
  <si>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</si>
  <si>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</si>
  <si>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</si>
  <si>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</si>
  <si>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</si>
  <si>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</si>
  <si>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</si>
  <si>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</si>
  <si>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</si>
  <si>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</si>
  <si>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</si>
  <si>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</si>
  <si>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</si>
  <si>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</si>
  <si>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</si>
  <si>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</si>
  <si>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</si>
  <si>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</si>
  <si>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</si>
  <si>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</si>
  <si>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</si>
  <si>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</si>
  <si>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</si>
  <si>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</si>
  <si>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</si>
  <si>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</si>
  <si>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</si>
  <si>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</si>
  <si>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</si>
  <si>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</si>
  <si>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</si>
  <si>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</si>
  <si>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</si>
  <si>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</si>
  <si>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</si>
  <si>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</si>
  <si>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</si>
  <si>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</si>
  <si>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</si>
  <si>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</si>
  <si>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</si>
  <si>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</si>
  <si>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</si>
  <si>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</si>
  <si>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</si>
  <si>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</si>
  <si>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</si>
  <si>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</si>
  <si>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</si>
  <si>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</si>
  <si>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</si>
  <si>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</si>
  <si>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</si>
  <si>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</si>
  <si>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</si>
  <si>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</si>
  <si>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</si>
  <si>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</si>
  <si>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</si>
  <si>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</si>
  <si>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</si>
  <si>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</si>
  <si>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</si>
  <si>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</si>
  <si>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</si>
  <si>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</si>
  <si>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</si>
  <si>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</si>
  <si>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</si>
  <si>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</si>
  <si>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</si>
  <si>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</si>
  <si>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</si>
  <si>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</si>
  <si>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</si>
  <si>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</si>
  <si>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</si>
  <si>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</si>
  <si>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</si>
  <si>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</si>
  <si>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</si>
  <si>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</si>
  <si>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</si>
  <si>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</si>
  <si>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</si>
  <si>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</si>
  <si>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</si>
  <si>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</si>
  <si>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</si>
  <si>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</si>
  <si>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</si>
  <si>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</si>
  <si>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</si>
  <si>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</si>
  <si>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</si>
  <si>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</si>
  <si>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</si>
  <si>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</si>
  <si>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</si>
  <si>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</si>
  <si>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</si>
  <si>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</si>
  <si>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</si>
  <si>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</si>
  <si>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</si>
  <si>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</si>
  <si>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</si>
  <si>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</si>
  <si>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</si>
  <si>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</si>
  <si>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</si>
  <si>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</si>
  <si>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</si>
  <si>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</si>
  <si>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</si>
  <si>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</si>
  <si>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</si>
  <si>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</si>
  <si>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</si>
  <si>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</si>
  <si>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</si>
  <si>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</si>
  <si>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</si>
  <si>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</si>
  <si>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</si>
  <si>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</si>
  <si>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</si>
  <si>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</si>
  <si>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</si>
  <si>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</si>
  <si>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</si>
  <si>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</si>
  <si>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</si>
  <si>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</si>
  <si>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</si>
  <si>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</si>
  <si>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</si>
  <si>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</si>
  <si>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</si>
  <si>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</si>
  <si>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</si>
  <si>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</si>
  <si>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</si>
  <si>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</si>
  <si>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</si>
  <si>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</si>
  <si>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</si>
  <si>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</si>
  <si>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</si>
  <si>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</si>
  <si>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</si>
  <si>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</si>
  <si>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</si>
  <si>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</si>
  <si>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</si>
  <si>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</si>
  <si>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</si>
  <si>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</si>
  <si>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</si>
  <si>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</si>
  <si>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</si>
  <si>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</si>
  <si>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</si>
  <si>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</si>
  <si>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</si>
  <si>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</si>
  <si>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</si>
  <si>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</si>
  <si>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</si>
  <si>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</si>
  <si>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</si>
  <si>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</si>
  <si>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</si>
  <si>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</si>
  <si>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</si>
  <si>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</si>
  <si>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</si>
  <si>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</si>
  <si>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</si>
  <si>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</si>
  <si>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</si>
  <si>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</si>
  <si>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</si>
  <si>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</si>
  <si>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</si>
  <si>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</si>
  <si>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</si>
  <si>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</si>
  <si>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</si>
  <si>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</si>
  <si>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</si>
  <si>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</si>
  <si>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</si>
  <si>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</si>
  <si>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</si>
  <si>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</si>
  <si>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</si>
  <si>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</si>
  <si>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</si>
  <si>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</si>
  <si>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</si>
  <si>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</si>
  <si>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</si>
  <si>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</si>
  <si>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</si>
  <si>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</si>
  <si>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</si>
  <si>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</si>
  <si>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</si>
  <si>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</si>
  <si>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</si>
  <si>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</si>
  <si>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</si>
  <si>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</si>
  <si>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</si>
  <si>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</si>
  <si>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</si>
  <si>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</si>
  <si>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</si>
  <si>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</si>
  <si>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</si>
  <si>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</si>
  <si>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</si>
  <si>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</si>
  <si>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</si>
  <si>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</si>
  <si>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</si>
  <si>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</si>
  <si>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</si>
  <si>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</si>
  <si>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</si>
  <si>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</si>
  <si>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</si>
  <si>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</si>
  <si>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</si>
  <si>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</si>
  <si>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</si>
  <si>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</si>
  <si>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</si>
  <si>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</si>
  <si>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</si>
  <si>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</si>
  <si>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</si>
  <si>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</si>
  <si>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</si>
  <si>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</si>
  <si>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</si>
  <si>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</si>
  <si>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</si>
  <si>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</si>
  <si>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</si>
  <si>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</si>
  <si>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</si>
  <si>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</si>
  <si>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</si>
  <si>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</si>
  <si>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</si>
  <si>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</si>
  <si>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</si>
  <si>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</si>
  <si>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</si>
  <si>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</si>
  <si>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</si>
  <si>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</si>
  <si>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</si>
  <si>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</si>
  <si>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</si>
  <si>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</si>
  <si>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</si>
  <si>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</si>
  <si>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</si>
  <si>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</si>
  <si>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</si>
  <si>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</si>
  <si>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</si>
  <si>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</si>
  <si>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</si>
  <si>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</si>
  <si>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</si>
  <si>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</si>
  <si>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</si>
  <si>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</si>
  <si>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</si>
  <si>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</si>
  <si>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</si>
  <si>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</si>
  <si>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</si>
  <si>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</si>
  <si>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</si>
  <si>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</si>
  <si>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</si>
  <si>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</si>
  <si>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</si>
  <si>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</si>
  <si>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</si>
  <si>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</si>
  <si>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</si>
  <si>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</si>
  <si>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</si>
  <si>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</si>
  <si>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</si>
  <si>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</si>
  <si>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</si>
  <si>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</si>
  <si>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</si>
  <si>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</si>
  <si>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</si>
  <si>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</si>
  <si>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</si>
  <si>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</si>
  <si>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</si>
  <si>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</si>
  <si>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</si>
  <si>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</si>
  <si>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</si>
  <si>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</si>
  <si>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</si>
  <si>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</si>
  <si>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</si>
  <si>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</si>
  <si>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</si>
  <si>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</si>
  <si>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</si>
  <si>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</si>
  <si>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</si>
  <si>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</si>
  <si>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</si>
  <si>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</si>
  <si>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</si>
  <si>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</si>
  <si>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</si>
  <si>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</si>
  <si>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</si>
  <si>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</si>
  <si>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</si>
  <si>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</si>
  <si>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</si>
  <si>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</si>
  <si>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</si>
  <si>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</si>
  <si>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</si>
  <si>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</si>
  <si>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</si>
  <si>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</si>
  <si>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</si>
  <si>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</si>
  <si>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</si>
  <si>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</si>
  <si>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</si>
  <si>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</si>
  <si>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</si>
  <si>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</si>
  <si>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</si>
  <si>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</si>
  <si>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</si>
  <si>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</si>
  <si>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</si>
  <si>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</si>
  <si>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</si>
  <si>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</si>
  <si>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</si>
  <si>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</si>
  <si>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</si>
  <si>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</si>
  <si>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</si>
  <si>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</si>
  <si>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</si>
  <si>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</si>
  <si>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</si>
  <si>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</si>
  <si>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</si>
  <si>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</si>
  <si>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</si>
  <si>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</si>
  <si>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</si>
  <si>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</si>
  <si>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</si>
  <si>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</si>
  <si>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</si>
  <si>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</si>
  <si>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</si>
  <si>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</si>
  <si>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</si>
  <si>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</si>
  <si>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</si>
  <si>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</si>
  <si>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</si>
  <si>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</si>
  <si>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</si>
  <si>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</si>
  <si>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</si>
  <si>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</si>
  <si>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</si>
  <si>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</si>
  <si>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</si>
  <si>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</si>
  <si>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</si>
  <si>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</si>
  <si>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</si>
  <si>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</si>
  <si>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</si>
  <si>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</si>
  <si>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</si>
  <si>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</si>
  <si>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</si>
  <si>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</si>
  <si>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</si>
  <si>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</si>
  <si>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</si>
  <si>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</si>
  <si>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</si>
  <si>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</si>
  <si>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</si>
  <si>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</si>
  <si>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</si>
  <si>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</si>
  <si>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</si>
  <si>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</si>
  <si>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</si>
  <si>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</si>
  <si>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</si>
  <si>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</si>
  <si>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</si>
  <si>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</si>
  <si>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</si>
  <si>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</si>
  <si>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</si>
  <si>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</si>
  <si>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</si>
  <si>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</si>
  <si>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</si>
  <si>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</si>
  <si>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</si>
  <si>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</si>
  <si>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</si>
  <si>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</si>
  <si>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</si>
  <si>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</si>
  <si>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</si>
  <si>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</si>
  <si>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</si>
  <si>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</si>
  <si>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</si>
  <si>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</si>
  <si>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</si>
  <si>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</si>
  <si>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</si>
  <si>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</si>
  <si>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</si>
  <si>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</si>
  <si>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</si>
  <si>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</si>
  <si>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</si>
  <si>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</si>
  <si>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</si>
  <si>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</si>
  <si>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</si>
  <si>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</si>
  <si>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</si>
  <si>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</si>
  <si>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</si>
  <si>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</si>
  <si>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</si>
  <si>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</si>
  <si>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</si>
  <si>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</si>
  <si>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</si>
  <si>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</si>
  <si>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</si>
  <si>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</si>
  <si>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</si>
  <si>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</si>
  <si>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</si>
  <si>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</si>
  <si>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</si>
  <si>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</si>
  <si>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</si>
  <si>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</si>
  <si>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</si>
  <si>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</si>
  <si>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</si>
  <si>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</si>
  <si>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</si>
  <si>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</si>
  <si>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</si>
  <si>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</si>
  <si>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</si>
  <si>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</si>
  <si>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</si>
  <si>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</si>
  <si>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</si>
  <si>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</si>
  <si>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</si>
  <si>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</si>
  <si>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</si>
  <si>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</si>
  <si>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</si>
  <si>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</si>
  <si>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</si>
  <si>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</si>
  <si>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</si>
  <si>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</si>
  <si>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</si>
  <si>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</si>
  <si>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</si>
  <si>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</si>
  <si>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</si>
  <si>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</si>
  <si>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</si>
  <si>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</si>
  <si>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</si>
  <si>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</si>
  <si>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</si>
  <si>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</si>
  <si>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</si>
  <si>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</si>
  <si>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</si>
  <si>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</si>
  <si>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</si>
  <si>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</si>
  <si>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</si>
  <si>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</si>
  <si>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</si>
  <si>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</si>
  <si>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</si>
  <si>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</si>
  <si>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</si>
  <si>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</si>
  <si>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</si>
  <si>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</si>
  <si>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</si>
  <si>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</si>
  <si>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</si>
  <si>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</si>
  <si>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</si>
  <si>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</si>
  <si>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</si>
  <si>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</si>
  <si>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</si>
  <si>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</si>
  <si>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</si>
  <si>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</si>
  <si>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</si>
  <si>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</si>
  <si>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</si>
  <si>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</si>
  <si>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</si>
  <si>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</si>
  <si>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</si>
  <si>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</si>
  <si>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</si>
  <si>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</si>
  <si>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</si>
  <si>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</si>
  <si>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</si>
  <si>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</si>
  <si>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</si>
  <si>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</si>
  <si>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</si>
  <si>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</si>
  <si>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</si>
  <si>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</si>
  <si>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</si>
  <si>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</si>
  <si>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</si>
  <si>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</si>
  <si>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</si>
  <si>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</si>
  <si>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</si>
  <si>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</si>
  <si>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</si>
  <si>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</si>
  <si>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</si>
  <si>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</si>
  <si>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</si>
  <si>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</si>
  <si>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</si>
  <si>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</si>
  <si>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</si>
  <si>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</si>
  <si>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</si>
  <si>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</si>
  <si>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</si>
  <si>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</si>
  <si>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</si>
  <si>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</si>
  <si>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</si>
  <si>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</si>
  <si>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</si>
  <si>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</si>
  <si>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</si>
  <si>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</si>
  <si>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</si>
  <si>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</si>
  <si>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</si>
  <si>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</si>
  <si>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</si>
  <si>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</si>
  <si>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</si>
  <si>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</si>
  <si>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</si>
  <si>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</si>
  <si>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</si>
  <si>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</si>
  <si>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</si>
  <si>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</si>
  <si>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</si>
  <si>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</si>
  <si>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</si>
  <si>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</si>
  <si>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</si>
  <si>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</si>
  <si>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</si>
  <si>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</si>
  <si>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</si>
  <si>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</si>
  <si>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</si>
  <si>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</si>
  <si>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</si>
  <si>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</si>
  <si>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</si>
  <si>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</si>
  <si>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</si>
  <si>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</si>
  <si>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</si>
  <si>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</si>
  <si>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</si>
  <si>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</si>
  <si>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</si>
  <si>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</si>
  <si>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</si>
  <si>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</si>
  <si>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</si>
  <si>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</si>
  <si>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</si>
  <si>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</si>
  <si>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</si>
  <si>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</si>
  <si>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</si>
  <si>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</si>
  <si>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</si>
  <si>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</si>
  <si>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</si>
  <si>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</si>
  <si>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</si>
  <si>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</si>
  <si>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</si>
  <si>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</si>
  <si>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</si>
  <si>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</si>
  <si>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</si>
  <si>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</si>
  <si>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</si>
  <si>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</si>
  <si>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</si>
  <si>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</si>
  <si>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</si>
  <si>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</si>
  <si>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</si>
  <si>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</si>
  <si>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</si>
  <si>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</si>
  <si>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</si>
  <si>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</si>
  <si>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</si>
  <si>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</si>
  <si>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</si>
  <si>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</si>
  <si>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</si>
  <si>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</si>
  <si>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</si>
  <si>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</si>
  <si>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</si>
  <si>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</si>
  <si>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</si>
  <si>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</si>
  <si>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</si>
  <si>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</si>
  <si>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</si>
  <si>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</si>
  <si>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</si>
  <si>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</si>
  <si>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</si>
  <si>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</si>
  <si>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</si>
  <si>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</si>
  <si>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</si>
  <si>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</si>
  <si>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</si>
  <si>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</si>
  <si>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</si>
  <si>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</si>
  <si>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</si>
  <si>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</si>
  <si>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</si>
  <si>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</si>
  <si>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</si>
  <si>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</si>
  <si>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</si>
  <si>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</si>
  <si>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</si>
  <si>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</si>
  <si>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</si>
  <si>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</si>
  <si>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</si>
  <si>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</si>
  <si>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</si>
  <si>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</si>
  <si>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</si>
  <si>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</si>
  <si>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</si>
  <si>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</si>
  <si>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</si>
  <si>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</si>
  <si>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</si>
  <si>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</si>
  <si>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</si>
  <si>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</si>
  <si>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</si>
  <si>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</si>
  <si>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</si>
  <si>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</si>
  <si>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</si>
  <si>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</si>
  <si>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</si>
  <si>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</si>
  <si>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</si>
  <si>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</si>
  <si>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</si>
  <si>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</si>
  <si>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</si>
  <si>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</si>
  <si>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</si>
  <si>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</si>
  <si>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</si>
  <si>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</si>
  <si>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</si>
  <si>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</si>
  <si>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</si>
  <si>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</si>
  <si>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</si>
  <si>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</si>
  <si>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</si>
  <si>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</si>
  <si>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</si>
  <si>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</si>
  <si>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</si>
  <si>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</si>
  <si>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</si>
  <si>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</si>
  <si>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</si>
  <si>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</si>
  <si>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</si>
  <si>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</si>
  <si>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</si>
  <si>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</si>
  <si>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</si>
  <si>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</si>
  <si>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</si>
  <si>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</si>
  <si>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</si>
  <si>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</si>
  <si>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</si>
  <si>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</si>
  <si>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</si>
  <si>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</si>
  <si>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</si>
  <si>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</si>
  <si>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</si>
  <si>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</si>
  <si>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</si>
  <si>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</si>
  <si>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</si>
  <si>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</si>
  <si>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</si>
  <si>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</si>
  <si>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</si>
  <si>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</si>
  <si>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</si>
  <si>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</si>
  <si>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</si>
  <si>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</si>
  <si>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</si>
  <si>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</si>
  <si>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</si>
  <si>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</si>
  <si>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</si>
  <si>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</si>
  <si>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</si>
  <si>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</si>
  <si>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</si>
  <si>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</si>
  <si>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</si>
  <si>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</si>
  <si>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</si>
  <si>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</si>
  <si>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</si>
  <si>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</si>
  <si>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</si>
  <si>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</si>
  <si>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</si>
  <si>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</si>
  <si>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</si>
  <si>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</si>
  <si>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</si>
  <si>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</si>
  <si>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</si>
  <si>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</si>
  <si>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</si>
  <si>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</si>
  <si>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</si>
  <si>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</si>
  <si>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</si>
  <si>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</si>
  <si>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</si>
  <si>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</si>
  <si>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</si>
  <si>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</si>
  <si>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</si>
  <si>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</si>
  <si>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</si>
  <si>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</si>
  <si>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</si>
  <si>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</si>
  <si>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</si>
  <si>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</si>
  <si>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</si>
  <si>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</si>
  <si>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</si>
  <si>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</si>
  <si>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</si>
  <si>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</si>
  <si>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</si>
  <si>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</si>
  <si>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</si>
  <si>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</si>
  <si>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</si>
  <si>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</si>
  <si>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</si>
  <si>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</si>
  <si>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</si>
  <si>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</si>
  <si>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</si>
  <si>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</si>
  <si>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</si>
  <si>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</si>
  <si>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</si>
  <si>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</si>
  <si>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</si>
  <si>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</si>
  <si>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</si>
  <si>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</si>
  <si>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</si>
  <si>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</si>
  <si>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</si>
  <si>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</si>
  <si>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</si>
  <si>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</si>
  <si>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</si>
  <si>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</si>
  <si>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</si>
  <si>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</si>
  <si>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</si>
  <si>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</si>
  <si>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</si>
  <si>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</si>
  <si>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</si>
  <si>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</si>
  <si>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</si>
  <si>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</si>
  <si>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</si>
  <si>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</si>
  <si>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</si>
  <si>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</si>
  <si>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</si>
  <si>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</si>
  <si>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</si>
  <si>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</si>
  <si>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</si>
  <si>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</si>
  <si>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</si>
  <si>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</si>
  <si>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</si>
  <si>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</si>
  <si>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</si>
  <si>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</si>
  <si>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</si>
  <si>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</si>
  <si>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</si>
  <si>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</si>
  <si>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</si>
  <si>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</si>
  <si>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</si>
  <si>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</si>
  <si>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</si>
  <si>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</si>
  <si>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</si>
  <si>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</si>
  <si>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</si>
  <si>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</si>
  <si>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</si>
  <si>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</si>
  <si>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</si>
  <si>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</si>
  <si>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</si>
  <si>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</si>
  <si>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</si>
  <si>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</si>
  <si>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</si>
  <si>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</si>
  <si>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</si>
  <si>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</si>
  <si>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</si>
  <si>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</si>
  <si>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</si>
  <si>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</si>
  <si>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</si>
  <si>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</si>
  <si>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</si>
  <si>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</si>
  <si>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</si>
  <si>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</si>
  <si>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</si>
  <si>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</si>
  <si>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</si>
  <si>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</si>
  <si>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</si>
  <si>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</si>
  <si>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</si>
  <si>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</si>
  <si>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</si>
  <si>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</si>
  <si>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</si>
  <si>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</si>
  <si>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</si>
  <si>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</si>
  <si>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</si>
  <si>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</si>
  <si>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</si>
  <si>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</si>
  <si>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</si>
  <si>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</si>
  <si>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</si>
  <si>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</si>
  <si>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</si>
  <si>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</si>
  <si>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</si>
  <si>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</si>
  <si>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</si>
  <si>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</si>
  <si>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</si>
  <si>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</si>
  <si>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</si>
  <si>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</si>
  <si>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</si>
  <si>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</si>
  <si>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</si>
  <si>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</si>
  <si>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</si>
  <si>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</si>
  <si>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</si>
  <si>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</si>
  <si>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</si>
  <si>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</si>
  <si>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</si>
  <si>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</si>
  <si>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</si>
  <si>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</si>
  <si>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</si>
  <si>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</si>
  <si>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</si>
  <si>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</si>
  <si>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</si>
  <si>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</si>
  <si>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</si>
  <si>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</si>
  <si>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</si>
  <si>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</si>
  <si>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</si>
  <si>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</si>
  <si>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</si>
  <si>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</si>
  <si>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</si>
  <si>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</si>
  <si>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</si>
  <si>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</si>
  <si>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</si>
  <si>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</si>
  <si>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</si>
  <si>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</si>
  <si>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</si>
  <si>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</si>
  <si>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</si>
  <si>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</si>
  <si>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</si>
  <si>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</si>
  <si>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</si>
  <si>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</si>
  <si>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</si>
  <si>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</si>
  <si>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</si>
  <si>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</si>
  <si>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</si>
  <si>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</si>
  <si>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</si>
  <si>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</si>
  <si>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</si>
  <si>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</si>
  <si>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</si>
  <si>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</si>
  <si>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</si>
  <si>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</si>
  <si>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</si>
  <si>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</si>
  <si>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</si>
  <si>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</si>
  <si>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</si>
  <si>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</si>
  <si>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</si>
  <si>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</si>
  <si>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</si>
  <si>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</si>
  <si>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</si>
  <si>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</si>
  <si>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</si>
  <si>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</si>
  <si>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</si>
  <si>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</si>
  <si>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</si>
  <si>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</si>
  <si>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</si>
  <si>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</si>
  <si>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</si>
  <si>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</si>
  <si>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</si>
  <si>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</si>
  <si>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</si>
  <si>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</si>
  <si>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</si>
  <si>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</si>
  <si>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</si>
  <si>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</si>
  <si>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</si>
  <si>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</si>
  <si>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</si>
  <si>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</si>
  <si>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</si>
  <si>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</si>
  <si>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</si>
  <si>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</si>
  <si>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</si>
  <si>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</si>
  <si>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</si>
  <si>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</si>
  <si>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</si>
  <si>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</si>
  <si>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</si>
  <si>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</si>
  <si>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</si>
  <si>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</si>
  <si>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</si>
  <si>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</si>
  <si>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</si>
  <si>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</si>
  <si>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</si>
  <si>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</si>
  <si>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</si>
  <si>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</si>
  <si>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</si>
  <si>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</si>
  <si>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</si>
  <si>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</si>
  <si>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</si>
  <si>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</si>
  <si>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</si>
  <si>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</si>
  <si>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</si>
  <si>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</si>
  <si>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</si>
  <si>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</si>
  <si>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</si>
  <si>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</si>
  <si>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</si>
  <si>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</si>
  <si>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</si>
  <si>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</si>
  <si>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</si>
  <si>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</si>
  <si>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</si>
  <si>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</si>
  <si>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</si>
  <si>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</si>
  <si>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</si>
  <si>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</si>
  <si>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</si>
  <si>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</si>
  <si>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</si>
  <si>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</si>
  <si>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</si>
  <si>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</si>
  <si>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</si>
  <si>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</si>
  <si>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</si>
  <si>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</si>
  <si>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</si>
  <si>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</si>
  <si>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</si>
  <si>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</si>
  <si>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</si>
  <si>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</si>
  <si>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</si>
  <si>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</si>
  <si>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</si>
  <si>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</si>
  <si>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</si>
  <si>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</si>
  <si>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</si>
  <si>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</si>
  <si>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</si>
  <si>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</si>
  <si>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</si>
  <si>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</si>
  <si>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</si>
  <si>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</si>
  <si>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</si>
  <si>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</si>
  <si>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</si>
  <si>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</si>
  <si>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</si>
  <si>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</si>
  <si>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</si>
  <si>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</si>
  <si>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</si>
  <si>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</si>
  <si>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</si>
  <si>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</si>
  <si>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</si>
  <si>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</si>
  <si>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</si>
  <si>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</si>
  <si>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</si>
  <si>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</si>
  <si>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</si>
  <si>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</si>
  <si>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</si>
  <si>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</si>
  <si>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</si>
  <si>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</si>
  <si>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</si>
  <si>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</si>
  <si>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</si>
  <si>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</si>
  <si>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</si>
  <si>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</si>
  <si>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</si>
  <si>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</si>
  <si>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</si>
  <si>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</si>
  <si>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</si>
  <si>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</si>
  <si>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</si>
  <si>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</si>
  <si>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</si>
  <si>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</si>
  <si>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</si>
  <si>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</si>
  <si>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</si>
  <si>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</si>
  <si>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</si>
  <si>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</si>
  <si>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</si>
  <si>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</si>
  <si>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</si>
  <si>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</si>
  <si>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</si>
  <si>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</si>
  <si>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</si>
  <si>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</si>
  <si>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</si>
  <si>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</si>
  <si>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</si>
  <si>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</si>
  <si>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</si>
  <si>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</si>
  <si>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</si>
  <si>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</si>
  <si>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</si>
  <si>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</si>
  <si>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</si>
  <si>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</si>
  <si>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</si>
  <si>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</si>
  <si>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</si>
  <si>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</si>
  <si>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</si>
  <si>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</si>
  <si>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</si>
  <si>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</si>
  <si>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</si>
  <si>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</si>
  <si>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</si>
  <si>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</si>
  <si>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</si>
  <si>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</si>
  <si>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</si>
  <si>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</si>
  <si>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</si>
  <si>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</si>
  <si>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</si>
  <si>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</si>
  <si>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</si>
  <si>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</si>
  <si>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</si>
  <si>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</si>
  <si>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</si>
  <si>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</si>
  <si>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</si>
  <si>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</si>
  <si>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</si>
  <si>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</si>
  <si>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</si>
  <si>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</si>
  <si>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</si>
  <si>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</si>
  <si>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</si>
  <si>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</si>
  <si>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</si>
  <si>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</si>
  <si>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</si>
  <si>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</si>
  <si>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</si>
  <si>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</si>
  <si>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</si>
  <si>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</si>
  <si>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</si>
  <si>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</si>
  <si>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</si>
  <si>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</si>
  <si>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</si>
  <si>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</si>
  <si>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</si>
  <si>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</si>
  <si>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</si>
  <si>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</si>
  <si>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</si>
  <si>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</si>
  <si>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</si>
  <si>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</si>
  <si>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</si>
  <si>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</si>
  <si>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</si>
  <si>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</si>
  <si>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</si>
  <si>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</si>
  <si>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</si>
  <si>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</si>
  <si>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</si>
  <si>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</si>
  <si>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</si>
  <si>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</si>
  <si>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</si>
  <si>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</si>
  <si>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</si>
  <si>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</si>
  <si>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</si>
  <si>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</si>
  <si>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</si>
  <si>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</si>
  <si>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</si>
  <si>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</si>
  <si>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</si>
  <si>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</si>
  <si>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</si>
  <si>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</si>
  <si>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</si>
  <si>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</si>
  <si>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</si>
  <si>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</si>
  <si>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</si>
  <si>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</si>
  <si>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</si>
  <si>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</si>
  <si>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</si>
  <si>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</si>
  <si>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</si>
  <si>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</si>
  <si>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</si>
  <si>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</si>
  <si>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</si>
  <si>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</si>
  <si>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</si>
  <si>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</si>
  <si>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</si>
  <si>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</si>
  <si>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</si>
  <si>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</si>
  <si>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</si>
  <si>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</si>
  <si>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</si>
  <si>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</si>
  <si>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</si>
  <si>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</si>
  <si>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</si>
  <si>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</si>
  <si>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</si>
  <si>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</si>
  <si>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</si>
  <si>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</si>
  <si>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</si>
  <si>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</si>
  <si>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</si>
  <si>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</si>
  <si>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</si>
  <si>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</si>
  <si>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</si>
  <si>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</si>
  <si>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</si>
  <si>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</si>
  <si>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</si>
  <si>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</si>
  <si>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</si>
  <si>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</si>
  <si>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</si>
  <si>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</si>
  <si>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</si>
  <si>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</si>
  <si>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</si>
  <si>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</si>
  <si>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</si>
  <si>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</si>
  <si>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</si>
  <si>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</si>
  <si>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</si>
  <si>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</si>
  <si>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</si>
  <si>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</si>
  <si>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</si>
  <si>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</si>
  <si>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</si>
  <si>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</si>
  <si>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</si>
  <si>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</si>
  <si>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</si>
  <si>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</si>
  <si>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</si>
  <si>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</si>
  <si>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</si>
  <si>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</si>
  <si>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</si>
  <si>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</si>
  <si>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</si>
  <si>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</si>
  <si>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</si>
  <si>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</si>
  <si>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</si>
  <si>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</si>
  <si>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</si>
  <si>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</si>
  <si>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</si>
  <si>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</si>
  <si>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</si>
  <si>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</si>
  <si>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</si>
  <si>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</si>
  <si>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</si>
  <si>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</si>
  <si>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</si>
  <si>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</si>
  <si>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</si>
  <si>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</si>
  <si>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</si>
  <si>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</si>
  <si>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</si>
  <si>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</si>
  <si>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</si>
  <si>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</si>
  <si>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</si>
  <si>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</si>
  <si>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</si>
  <si>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</si>
  <si>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</si>
  <si>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</si>
  <si>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</si>
  <si>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</si>
  <si>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</si>
  <si>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</si>
  <si>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</si>
  <si>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</si>
  <si>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</si>
  <si>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</si>
  <si>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</si>
  <si>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</si>
  <si>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</si>
  <si>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</si>
  <si>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</si>
  <si>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</si>
  <si>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</si>
  <si>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</si>
  <si>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</si>
  <si>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</si>
  <si>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</si>
  <si>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</si>
  <si>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</si>
  <si>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</si>
  <si>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</si>
  <si>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</si>
  <si>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</si>
  <si>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</si>
  <si>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</si>
  <si>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</si>
  <si>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</si>
  <si>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</si>
  <si>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</si>
  <si>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</si>
  <si>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</si>
  <si>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</si>
  <si>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</si>
  <si>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</si>
  <si>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</si>
  <si>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</si>
  <si>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</si>
  <si>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</si>
  <si>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</si>
  <si>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</si>
  <si>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</si>
  <si>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</si>
  <si>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</si>
  <si>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</si>
  <si>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</si>
  <si>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</si>
  <si>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</si>
  <si>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</si>
  <si>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</si>
  <si>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</si>
  <si>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</si>
  <si>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</si>
  <si>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</si>
  <si>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</si>
  <si>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</si>
  <si>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</si>
  <si>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</si>
  <si>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</si>
  <si>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</si>
  <si>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</si>
  <si>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</si>
  <si>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</si>
  <si>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</si>
  <si>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</si>
  <si>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</si>
  <si>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</si>
  <si>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</si>
  <si>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</si>
  <si>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</si>
  <si>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</si>
  <si>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</si>
  <si>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</si>
  <si>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</si>
  <si>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</si>
  <si>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</si>
  <si>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</si>
  <si>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</si>
  <si>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</si>
  <si>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</si>
  <si>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</si>
  <si>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</si>
  <si>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</si>
  <si>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</si>
  <si>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</si>
  <si>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</si>
  <si>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</si>
  <si>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</si>
  <si>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</si>
  <si>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</si>
  <si>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</si>
  <si>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</si>
  <si>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</si>
  <si>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</si>
  <si>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</si>
  <si>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</si>
  <si>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</si>
  <si>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</si>
  <si>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</si>
  <si>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</si>
  <si>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</si>
  <si>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</si>
  <si>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</si>
  <si>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</si>
  <si>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</si>
  <si>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</si>
  <si>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</si>
  <si>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</si>
  <si>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</si>
  <si>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</si>
  <si>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</si>
  <si>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</si>
  <si>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</si>
  <si>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</si>
  <si>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</si>
  <si>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</si>
  <si>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</si>
  <si>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</si>
  <si>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</si>
  <si>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</si>
  <si>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</si>
  <si>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</si>
  <si>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</si>
  <si>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</si>
  <si>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</si>
  <si>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</si>
  <si>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</si>
  <si>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</si>
  <si>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</si>
  <si>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</si>
  <si>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</si>
  <si>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</si>
  <si>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</si>
  <si>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</si>
  <si>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</si>
  <si>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</si>
  <si>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</si>
  <si>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</si>
  <si>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</si>
  <si>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</si>
  <si>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</si>
  <si>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</si>
  <si>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</si>
  <si>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</si>
  <si>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</si>
  <si>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</si>
  <si>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</si>
  <si>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</si>
  <si>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</si>
  <si>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</si>
  <si>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</si>
  <si>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</si>
  <si>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</si>
  <si>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</si>
  <si>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</si>
  <si>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</si>
  <si>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</si>
  <si>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</si>
  <si>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</si>
  <si>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</si>
  <si>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</si>
  <si>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</si>
  <si>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</si>
  <si>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</si>
  <si>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</si>
  <si>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</si>
  <si>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</si>
  <si>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</si>
  <si>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</si>
  <si>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</si>
  <si>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</si>
  <si>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</si>
  <si>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</si>
  <si>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</si>
  <si>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</si>
  <si>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</si>
  <si>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</si>
  <si>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</si>
  <si>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</si>
  <si>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</si>
  <si>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</si>
  <si>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</si>
  <si>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</si>
  <si>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</si>
  <si>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</si>
  <si>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</si>
  <si>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</si>
  <si>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</si>
  <si>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</si>
  <si>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</si>
  <si>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</si>
  <si>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</si>
  <si>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</si>
  <si>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</si>
  <si>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</si>
  <si>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</si>
  <si>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</si>
  <si>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</si>
  <si>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</si>
  <si>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</si>
  <si>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</si>
  <si>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</si>
  <si>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</si>
  <si>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</si>
  <si>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</si>
  <si>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</si>
  <si>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</si>
  <si>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</si>
  <si>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</si>
  <si>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</si>
  <si>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</si>
  <si>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</si>
  <si>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</si>
  <si>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</si>
  <si>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</si>
  <si>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</si>
  <si>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</si>
  <si>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</si>
  <si>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</si>
  <si>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</si>
  <si>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</si>
  <si>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</si>
  <si>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</si>
  <si>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</si>
  <si>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</si>
  <si>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</si>
  <si>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</si>
  <si>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</si>
  <si>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</si>
  <si>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</si>
  <si>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</si>
  <si>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</si>
  <si>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</si>
  <si>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</si>
  <si>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</si>
  <si>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</si>
  <si>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</si>
  <si>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</si>
  <si>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</si>
  <si>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</si>
  <si>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</si>
  <si>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</si>
  <si>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</si>
  <si>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</si>
  <si>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</si>
  <si>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</si>
  <si>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</si>
  <si>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</si>
  <si>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</si>
  <si>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</si>
  <si>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</si>
  <si>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</si>
  <si>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</si>
  <si>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</si>
  <si>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</si>
  <si>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</si>
  <si>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</si>
  <si>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</si>
  <si>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</si>
  <si>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</si>
  <si>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</si>
  <si>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</si>
  <si>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</si>
  <si>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</si>
  <si>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</si>
  <si>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</si>
  <si>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</si>
  <si>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</si>
  <si>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</si>
  <si>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</si>
  <si>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</si>
  <si>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</si>
  <si>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</si>
  <si>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</si>
  <si>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</si>
  <si>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</si>
  <si>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</si>
  <si>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</si>
  <si>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</si>
  <si>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</si>
  <si>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</si>
  <si>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</si>
  <si>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</si>
  <si>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</si>
  <si>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</si>
  <si>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</si>
  <si>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</si>
  <si>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</si>
  <si>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</si>
  <si>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</si>
  <si>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</si>
  <si>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</si>
  <si>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</si>
  <si>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</si>
  <si>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</si>
  <si>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</si>
  <si>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</si>
  <si>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</si>
  <si>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</si>
  <si>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</si>
  <si>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</si>
  <si>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</si>
  <si>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</si>
  <si>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</si>
  <si>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</si>
  <si>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</si>
  <si>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</si>
  <si>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</si>
  <si>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</si>
  <si>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</si>
  <si>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</si>
  <si>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</si>
  <si>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</si>
  <si>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</si>
  <si>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</si>
  <si>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</si>
  <si>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</si>
  <si>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</si>
  <si>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</si>
  <si>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</si>
  <si>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</si>
  <si>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</si>
  <si>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</si>
  <si>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</si>
  <si>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</si>
  <si>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</si>
  <si>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</si>
  <si>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</si>
  <si>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</si>
  <si>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</si>
  <si>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</si>
  <si>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</si>
  <si>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</si>
  <si>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</si>
  <si>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</si>
  <si>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</si>
  <si>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</si>
  <si>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</si>
  <si>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</si>
  <si>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</si>
  <si>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</si>
  <si>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</si>
  <si>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</si>
  <si>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</si>
  <si>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</si>
  <si>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</si>
  <si>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</si>
  <si>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</si>
  <si>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</si>
  <si>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</si>
  <si>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</si>
  <si>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</si>
  <si>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</si>
  <si>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</si>
  <si>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</si>
  <si>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</si>
  <si>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</si>
  <si>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</si>
  <si>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</si>
  <si>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</si>
  <si>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</si>
  <si>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</si>
  <si>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</si>
  <si>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</si>
  <si>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</si>
  <si>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</si>
  <si>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</si>
  <si>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</si>
  <si>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</si>
  <si>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</si>
  <si>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</si>
  <si>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</si>
  <si>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</si>
  <si>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</si>
  <si>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</si>
  <si>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</si>
  <si>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</si>
  <si>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</si>
  <si>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</si>
  <si>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</si>
  <si>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</si>
  <si>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</si>
  <si>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</si>
  <si>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</si>
  <si>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</si>
  <si>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</si>
  <si>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</si>
  <si>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</si>
  <si>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</si>
  <si>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</si>
  <si>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</si>
  <si>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</si>
  <si>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</si>
  <si>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</si>
  <si>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</si>
  <si>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</si>
  <si>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</si>
  <si>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</si>
  <si>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</si>
  <si>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</si>
  <si>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</si>
  <si>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</si>
  <si>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</si>
  <si>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</si>
  <si>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</si>
  <si>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</si>
  <si>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</si>
  <si>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</si>
  <si>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</si>
  <si>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</si>
  <si>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</si>
  <si>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</si>
  <si>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</si>
  <si>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</si>
  <si>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</si>
  <si>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</si>
  <si>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</si>
  <si>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</si>
  <si>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</si>
  <si>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</si>
  <si>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</si>
  <si>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</si>
  <si>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</si>
  <si>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</si>
  <si>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</si>
  <si>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</si>
  <si>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</si>
  <si>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</si>
  <si>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</si>
  <si>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</si>
  <si>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</si>
  <si>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</si>
  <si>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</si>
  <si>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</si>
  <si>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</si>
  <si>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</si>
  <si>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</si>
  <si>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</si>
  <si>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</si>
  <si>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</si>
  <si>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</si>
  <si>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</si>
  <si>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</si>
  <si>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</si>
  <si>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</si>
  <si>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</si>
  <si>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</si>
  <si>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</si>
  <si>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</si>
  <si>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</si>
  <si>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</si>
  <si>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</si>
  <si>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</si>
  <si>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</si>
  <si>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</si>
  <si>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</si>
  <si>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</si>
  <si>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</si>
  <si>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</si>
  <si>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</si>
  <si>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</si>
  <si>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</si>
  <si>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</si>
  <si>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</si>
  <si>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</si>
  <si>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</si>
  <si>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</si>
  <si>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</si>
  <si>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</si>
  <si>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</si>
  <si>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</si>
  <si>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</si>
  <si>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</si>
  <si>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</si>
  <si>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</si>
  <si>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</si>
  <si>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</si>
  <si>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</si>
  <si>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</si>
  <si>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</si>
  <si>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</si>
  <si>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</si>
  <si>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</si>
  <si>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</si>
  <si>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</si>
  <si>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</si>
  <si>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</si>
  <si>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</si>
  <si>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</si>
  <si>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</si>
  <si>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</si>
  <si>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</si>
  <si>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</si>
  <si>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</si>
  <si>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</si>
  <si>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</si>
  <si>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</si>
  <si>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</si>
  <si>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</si>
  <si>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</si>
  <si>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</si>
  <si>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</si>
  <si>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</si>
  <si>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</si>
  <si>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</si>
  <si>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</si>
  <si>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</si>
  <si>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</si>
  <si>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</si>
  <si>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</si>
  <si>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</si>
  <si>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</si>
  <si>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</si>
  <si>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</si>
  <si>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</si>
  <si>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</si>
  <si>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</si>
  <si>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</si>
  <si>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</si>
  <si>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</si>
  <si>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</si>
  <si>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</si>
  <si>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</si>
  <si>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</si>
  <si>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</si>
  <si>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</si>
  <si>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</si>
  <si>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</si>
  <si>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</si>
  <si>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</si>
  <si>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</si>
  <si>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</si>
  <si>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</si>
  <si>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</si>
  <si>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</si>
  <si>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</si>
  <si>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</si>
  <si>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</si>
  <si>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</si>
  <si>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</si>
  <si>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</si>
  <si>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</si>
  <si>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</si>
  <si>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</si>
  <si>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</si>
  <si>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</si>
  <si>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</si>
  <si>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</si>
  <si>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</si>
  <si>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</si>
  <si>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</si>
  <si>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</si>
  <si>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</si>
  <si>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</si>
  <si>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</si>
  <si>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</si>
  <si>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</si>
  <si>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</si>
  <si>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</si>
  <si>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</si>
  <si>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</si>
  <si>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</si>
  <si>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</si>
  <si>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</si>
  <si>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</si>
  <si>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</si>
  <si>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</si>
  <si>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</si>
  <si>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</si>
  <si>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</si>
  <si>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</si>
  <si>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</si>
  <si>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</si>
  <si>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</si>
  <si>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</si>
  <si>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</si>
  <si>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</si>
  <si>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</si>
  <si>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</si>
  <si>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</si>
  <si>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</si>
  <si>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</si>
  <si>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</si>
  <si>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</si>
  <si>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</si>
  <si>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</si>
  <si>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</si>
  <si>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</si>
  <si>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</si>
  <si>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</si>
  <si>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</si>
  <si>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</si>
  <si>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</si>
  <si>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</si>
  <si>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</si>
  <si>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</si>
  <si>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</si>
  <si>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</si>
  <si>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</si>
  <si>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</si>
  <si>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</si>
  <si>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</si>
  <si>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</si>
  <si>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</si>
  <si>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</si>
  <si>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</si>
  <si>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</si>
  <si>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</si>
  <si>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</si>
  <si>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</si>
  <si>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</si>
  <si>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</si>
  <si>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</si>
  <si>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</si>
  <si>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</si>
  <si>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</si>
  <si>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</si>
  <si>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</si>
  <si>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</si>
  <si>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</si>
  <si>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</si>
  <si>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</si>
  <si>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</si>
  <si>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</si>
  <si>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</si>
  <si>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</si>
  <si>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</si>
  <si>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</si>
  <si>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</si>
  <si>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</si>
  <si>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</si>
  <si>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</si>
  <si>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</si>
  <si>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</si>
  <si>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</si>
  <si>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</si>
  <si>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</si>
  <si>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</si>
  <si>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</si>
  <si>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</si>
  <si>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</si>
  <si>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</si>
  <si>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</si>
  <si>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</si>
  <si>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</si>
  <si>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</si>
  <si>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</si>
  <si>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</si>
  <si>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</si>
  <si>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</si>
  <si>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</si>
  <si>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</si>
  <si>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</si>
  <si>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</si>
  <si>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</si>
  <si>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</si>
  <si>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</si>
  <si>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</si>
  <si>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</si>
  <si>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</si>
  <si>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</si>
  <si>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</si>
  <si>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</si>
  <si>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</si>
  <si>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</si>
  <si>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</si>
  <si>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</si>
  <si>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</si>
  <si>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</si>
  <si>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</si>
  <si>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</si>
  <si>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</si>
  <si>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</si>
  <si>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</si>
  <si>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</si>
  <si>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</si>
  <si>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</si>
  <si>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</si>
  <si>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</si>
  <si>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</si>
  <si>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</si>
  <si>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</si>
  <si>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</si>
  <si>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</si>
  <si>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</si>
  <si>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</si>
  <si>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</si>
  <si>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</si>
  <si>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</si>
  <si>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</si>
  <si>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</si>
  <si>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</si>
  <si>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</si>
  <si>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</si>
  <si>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</si>
  <si>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</si>
  <si>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</si>
  <si>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</si>
  <si>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</si>
  <si>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</si>
  <si>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</si>
  <si>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</si>
  <si>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</si>
  <si>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</si>
  <si>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</si>
  <si>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</si>
  <si>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</si>
  <si>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</si>
  <si>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</si>
  <si>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</si>
  <si>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</si>
  <si>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</si>
  <si>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</si>
  <si>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</si>
  <si>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</si>
  <si>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</si>
  <si>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</si>
  <si>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</si>
  <si>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</si>
  <si>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</si>
  <si>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</si>
  <si>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</si>
  <si>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</si>
  <si>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</si>
  <si>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</si>
  <si>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</si>
  <si>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</si>
  <si>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</si>
  <si>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</si>
  <si>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</si>
  <si>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</si>
  <si>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</si>
  <si>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</si>
  <si>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</si>
  <si>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</si>
  <si>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</si>
  <si>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</si>
  <si>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</si>
  <si>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</si>
  <si>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</si>
  <si>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</si>
  <si>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</si>
  <si>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</si>
  <si>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</si>
  <si>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</si>
  <si>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</si>
  <si>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</si>
  <si>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</si>
  <si>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</si>
  <si>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</si>
  <si>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</si>
  <si>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</si>
  <si>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</si>
  <si>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</si>
  <si>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</si>
  <si>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</si>
  <si>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</si>
  <si>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</si>
  <si>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</si>
  <si>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</si>
  <si>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</si>
  <si>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</si>
  <si>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</si>
  <si>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</si>
  <si>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</si>
  <si>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</si>
  <si>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</si>
  <si>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</si>
  <si>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</si>
  <si>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</si>
  <si>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</si>
  <si>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</si>
  <si>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</si>
  <si>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</si>
  <si>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</si>
  <si>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</si>
  <si>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</si>
  <si>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</si>
  <si>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</si>
  <si>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</si>
  <si>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</si>
  <si>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</si>
  <si>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</si>
  <si>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</si>
  <si>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</si>
  <si>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</si>
  <si>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</si>
  <si>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</si>
  <si>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</si>
  <si>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</si>
  <si>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</si>
  <si>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</si>
  <si>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</si>
  <si>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</si>
  <si>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</si>
  <si>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</si>
  <si>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</si>
  <si>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</si>
  <si>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</si>
  <si>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</si>
  <si>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</si>
  <si>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</si>
  <si>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</si>
  <si>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</si>
  <si>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</si>
  <si>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</si>
  <si>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</si>
  <si>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</si>
  <si>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</si>
  <si>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</si>
  <si>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</si>
  <si>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</si>
  <si>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</si>
  <si>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</si>
  <si>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</si>
  <si>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</si>
  <si>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</si>
  <si>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</si>
  <si>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</si>
  <si>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</si>
  <si>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</si>
  <si>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</si>
  <si>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</si>
  <si>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</si>
  <si>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</si>
  <si>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</si>
  <si>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</si>
  <si>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</si>
  <si>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</si>
  <si>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</si>
  <si>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</si>
  <si>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</si>
  <si>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</si>
  <si>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</si>
  <si>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</si>
  <si>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</si>
  <si>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</si>
  <si>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</si>
  <si>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</si>
  <si>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</si>
  <si>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</si>
  <si>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</si>
  <si>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</si>
  <si>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</si>
  <si>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</si>
  <si>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</si>
  <si>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</si>
  <si>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</si>
  <si>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</si>
  <si>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</si>
  <si>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</si>
  <si>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</si>
  <si>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</si>
  <si>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</si>
  <si>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</si>
  <si>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</si>
  <si>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</si>
  <si>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</si>
  <si>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</si>
  <si>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</si>
  <si>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</si>
  <si>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</si>
  <si>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</si>
  <si>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</si>
  <si>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</si>
  <si>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</si>
  <si>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</si>
  <si>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</si>
  <si>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</si>
  <si>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</si>
  <si>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</si>
  <si>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</si>
  <si>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</si>
  <si>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</si>
  <si>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</si>
  <si>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</si>
  <si>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</si>
  <si>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</si>
  <si>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</si>
  <si>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</si>
  <si>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</si>
  <si>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</si>
  <si>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</si>
  <si>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</si>
  <si>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</si>
  <si>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</si>
  <si>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</si>
  <si>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</si>
  <si>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</si>
  <si>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</si>
  <si>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</si>
  <si>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</si>
  <si>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</si>
  <si>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</si>
  <si>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</si>
  <si>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</si>
  <si>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</si>
  <si>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</si>
  <si>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</si>
  <si>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</si>
  <si>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</si>
  <si>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</si>
  <si>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</si>
  <si>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</si>
  <si>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</si>
  <si>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</si>
  <si>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</si>
  <si>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</si>
  <si>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</si>
  <si>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</si>
  <si>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</si>
  <si>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</si>
  <si>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</si>
  <si>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</si>
  <si>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</si>
  <si>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</si>
  <si>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</si>
  <si>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</si>
  <si>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</si>
  <si>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</si>
  <si>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</si>
  <si>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</si>
  <si>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</si>
  <si>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</si>
  <si>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</si>
  <si>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</si>
  <si>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</si>
  <si>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</si>
  <si>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</si>
  <si>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</si>
  <si>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</si>
  <si>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</si>
  <si>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</si>
  <si>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</si>
  <si>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</si>
  <si>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</si>
  <si>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</si>
  <si>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</si>
  <si>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</si>
  <si>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</si>
  <si>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</si>
  <si>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</si>
  <si>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</si>
  <si>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</si>
  <si>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</si>
  <si>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</si>
  <si>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</si>
  <si>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</si>
  <si>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</si>
  <si>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</si>
  <si>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</si>
  <si>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</si>
  <si>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</si>
  <si>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</si>
  <si>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</si>
  <si>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</si>
  <si>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</si>
  <si>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</si>
  <si>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</si>
  <si>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</si>
  <si>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</si>
  <si>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</si>
  <si>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</si>
  <si>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</si>
  <si>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</si>
  <si>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</si>
  <si>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</si>
  <si>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</si>
  <si>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</si>
  <si>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</si>
  <si>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</si>
  <si>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</si>
  <si>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</si>
  <si>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</si>
  <si>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</si>
  <si>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</si>
  <si>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</si>
  <si>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</si>
  <si>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</si>
  <si>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</si>
  <si>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</si>
  <si>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</si>
  <si>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</si>
  <si>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</si>
  <si>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</si>
  <si>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</si>
  <si>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</si>
  <si>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</si>
  <si>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</si>
  <si>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</si>
  <si>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</si>
  <si>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</si>
  <si>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</si>
  <si>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</si>
  <si>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</si>
  <si>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</si>
  <si>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</si>
  <si>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</si>
  <si>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</si>
  <si>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</si>
  <si>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</si>
  <si>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</si>
  <si>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</si>
  <si>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</si>
  <si>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</si>
  <si>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</si>
  <si>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</si>
  <si>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</si>
  <si>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</si>
  <si>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</si>
  <si>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</si>
  <si>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</si>
  <si>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</si>
  <si>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</si>
  <si>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</si>
  <si>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</si>
  <si>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</si>
  <si>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</si>
  <si>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</si>
  <si>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</si>
  <si>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</si>
  <si>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</si>
  <si>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</si>
  <si>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</si>
  <si>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</si>
  <si>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</si>
  <si>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</si>
  <si>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</si>
  <si>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</si>
  <si>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</si>
  <si>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</si>
  <si>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</si>
  <si>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</si>
  <si>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</si>
  <si>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</si>
  <si>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</si>
  <si>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</si>
  <si>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</si>
  <si>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</si>
  <si>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</si>
  <si>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</si>
  <si>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</si>
  <si>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</si>
  <si>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</si>
  <si>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</si>
  <si>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</si>
  <si>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</si>
  <si>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</si>
  <si>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</si>
  <si>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</si>
  <si>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</si>
  <si>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</si>
  <si>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</si>
  <si>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</si>
  <si>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</si>
  <si>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</si>
  <si>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</si>
  <si>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</si>
  <si>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</si>
  <si>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</si>
  <si>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</si>
  <si>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</si>
  <si>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</si>
  <si>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</si>
  <si>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</si>
  <si>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</si>
  <si>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</si>
  <si>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</si>
  <si>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</si>
  <si>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</si>
  <si>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</si>
  <si>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</si>
  <si>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</si>
  <si>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</si>
  <si>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</si>
  <si>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</si>
  <si>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</si>
  <si>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</si>
  <si>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</si>
  <si>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</si>
  <si>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</si>
  <si>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</si>
  <si>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</si>
  <si>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</si>
  <si>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</si>
  <si>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</si>
  <si>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</si>
  <si>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</si>
  <si>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</si>
  <si>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</si>
  <si>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</si>
  <si>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</si>
  <si>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</si>
  <si>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</si>
  <si>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</si>
  <si>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</si>
  <si>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</si>
  <si>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</si>
  <si>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</si>
  <si>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</si>
  <si>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</si>
  <si>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</si>
  <si>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</si>
  <si>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</si>
  <si>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</si>
  <si>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</si>
  <si>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</si>
  <si>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</si>
  <si>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</si>
  <si>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</si>
  <si>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</si>
  <si>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</si>
  <si>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</si>
  <si>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</si>
  <si>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</si>
  <si>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</si>
  <si>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</si>
  <si>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</si>
  <si>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</si>
  <si>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</si>
  <si>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</si>
  <si>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</si>
  <si>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</si>
  <si>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</si>
  <si>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</si>
  <si>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</si>
  <si>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</si>
  <si>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</si>
  <si>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</si>
  <si>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</si>
  <si>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</si>
  <si>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</si>
  <si>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</si>
  <si>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</si>
  <si>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</si>
  <si>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</si>
  <si>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</si>
  <si>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</si>
  <si>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</si>
  <si>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</si>
  <si>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</si>
  <si>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</si>
  <si>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</si>
  <si>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</si>
  <si>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</si>
  <si>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</si>
  <si>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</si>
  <si>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</si>
  <si>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</si>
  <si>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</si>
  <si>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</si>
  <si>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</si>
  <si>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</si>
  <si>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</si>
  <si>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</si>
  <si>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</si>
  <si>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</si>
  <si>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</si>
  <si>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</si>
  <si>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</si>
  <si>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</si>
  <si>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</si>
  <si>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</si>
  <si>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</si>
  <si>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</si>
  <si>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</si>
  <si>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</si>
  <si>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</si>
  <si>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</si>
  <si>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</si>
  <si>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</si>
  <si>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</si>
  <si>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</si>
  <si>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</si>
  <si>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</si>
  <si>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</si>
  <si>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</si>
  <si>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</si>
  <si>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</si>
  <si>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</si>
  <si>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</si>
  <si>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</si>
  <si>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</si>
  <si>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</si>
  <si>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</si>
  <si>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</si>
  <si>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</si>
  <si>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</si>
  <si>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</si>
  <si>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</si>
  <si>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</si>
  <si>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</si>
  <si>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</si>
  <si>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</si>
  <si>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</si>
  <si>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</si>
  <si>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</si>
  <si>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</si>
  <si>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</si>
  <si>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</si>
  <si>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</si>
  <si>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</si>
  <si>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</si>
  <si>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</si>
  <si>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</si>
  <si>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</si>
  <si>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</si>
  <si>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</si>
  <si>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</si>
  <si>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</si>
  <si>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</si>
  <si>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</si>
  <si>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</si>
  <si>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</si>
  <si>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</si>
  <si>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</si>
  <si>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</si>
  <si>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</si>
  <si>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</si>
  <si>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</si>
  <si>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</si>
  <si>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</si>
  <si>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</si>
  <si>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</si>
  <si>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</si>
  <si>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</si>
  <si>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</si>
  <si>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</si>
  <si>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</si>
  <si>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</si>
  <si>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</si>
  <si>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</si>
  <si>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</si>
  <si>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</si>
  <si>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</si>
  <si>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</si>
  <si>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</si>
  <si>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</si>
  <si>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</si>
  <si>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</si>
  <si>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</si>
  <si>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</si>
  <si>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</si>
  <si>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</si>
  <si>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</si>
  <si>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</si>
  <si>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</si>
  <si>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</si>
  <si>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</si>
  <si>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</si>
  <si>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</si>
  <si>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</si>
  <si>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</si>
  <si>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</si>
  <si>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</si>
  <si>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</si>
  <si>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</si>
  <si>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</si>
  <si>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</si>
  <si>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</si>
  <si>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</si>
  <si>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</si>
  <si>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</si>
  <si>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</si>
  <si>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</si>
  <si>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</si>
  <si>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</si>
  <si>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</si>
  <si>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</si>
  <si>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</si>
  <si>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</si>
  <si>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</si>
  <si>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</si>
  <si>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</si>
  <si>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</si>
  <si>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</si>
  <si>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</si>
  <si>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</si>
  <si>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</si>
  <si>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</si>
  <si>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</si>
  <si>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</si>
  <si>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</si>
  <si>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</si>
  <si>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</si>
  <si>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</si>
  <si>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</si>
  <si>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</si>
  <si>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</si>
  <si>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</si>
  <si>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</si>
  <si>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</si>
  <si>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</si>
  <si>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</si>
  <si>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</si>
  <si>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</si>
  <si>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</si>
  <si>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</si>
  <si>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</si>
  <si>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</si>
  <si>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</si>
  <si>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</si>
  <si>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</si>
  <si>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</si>
  <si>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</si>
  <si>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</si>
  <si>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</si>
  <si>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</si>
  <si>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</si>
  <si>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</si>
  <si>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</si>
  <si>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</si>
  <si>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</si>
  <si>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</si>
  <si>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</si>
  <si>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</si>
  <si>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</si>
  <si>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</si>
  <si>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</si>
  <si>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</si>
  <si>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</si>
  <si>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</si>
  <si>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</si>
  <si>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</si>
  <si>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</si>
  <si>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</si>
  <si>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</si>
  <si>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</si>
  <si>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</si>
  <si>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</si>
  <si>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</si>
  <si>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</si>
  <si>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</si>
  <si>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</si>
  <si>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</si>
  <si>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</si>
  <si>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</si>
  <si>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</si>
  <si>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</si>
  <si>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</si>
  <si>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</si>
  <si>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</si>
  <si>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</si>
  <si>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</si>
  <si>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</si>
  <si>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</si>
  <si>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</si>
  <si>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</si>
  <si>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</si>
  <si>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</si>
  <si>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</si>
  <si>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</si>
  <si>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</si>
  <si>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</si>
  <si>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</si>
  <si>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</si>
  <si>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</si>
  <si>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</si>
  <si>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</si>
  <si>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</si>
  <si>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</si>
  <si>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</si>
  <si>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</si>
  <si>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</si>
  <si>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</si>
  <si>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</si>
  <si>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</si>
  <si>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</si>
  <si>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</si>
  <si>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</si>
  <si>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</si>
  <si>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</si>
  <si>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</si>
  <si>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</si>
  <si>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</si>
  <si>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</si>
  <si>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</si>
  <si>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</si>
  <si>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</si>
  <si>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</si>
  <si>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</si>
  <si>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</si>
  <si>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</si>
  <si>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</si>
  <si>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</si>
  <si>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</si>
  <si>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</si>
  <si>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</si>
  <si>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</si>
  <si>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</si>
  <si>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</si>
  <si>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</si>
  <si>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</si>
  <si>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</si>
  <si>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</si>
  <si>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</si>
  <si>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</si>
  <si>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</si>
  <si>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</si>
  <si>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</si>
  <si>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</si>
  <si>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</si>
  <si>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</si>
  <si>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</si>
  <si>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</si>
  <si>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</si>
  <si>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</si>
  <si>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</si>
  <si>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</si>
  <si>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</si>
  <si>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</si>
  <si>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</si>
  <si>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</si>
  <si>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</si>
  <si>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</si>
  <si>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</si>
  <si>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</si>
  <si>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</si>
  <si>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</si>
  <si>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</si>
  <si>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</si>
  <si>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</si>
  <si>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</si>
  <si>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</si>
  <si>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</si>
  <si>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</si>
  <si>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</si>
  <si>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</si>
  <si>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</si>
  <si>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</si>
  <si>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</si>
  <si>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</si>
  <si>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</si>
  <si>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</si>
  <si>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</si>
  <si>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</si>
  <si>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</si>
  <si>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</si>
  <si>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</si>
  <si>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</si>
  <si>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</si>
  <si>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</si>
  <si>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</si>
  <si>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</si>
  <si>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</si>
  <si>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</si>
  <si>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</si>
  <si>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</si>
  <si>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</si>
  <si>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</si>
  <si>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</si>
  <si>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</si>
  <si>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</si>
  <si>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</si>
  <si>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</si>
  <si>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</si>
  <si>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</si>
  <si>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</si>
  <si>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</si>
  <si>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</si>
  <si>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</si>
  <si>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</si>
  <si>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</si>
  <si>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</si>
  <si>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</si>
  <si>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</si>
  <si>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</si>
  <si>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</si>
  <si>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</si>
  <si>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</si>
  <si>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</si>
  <si>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</si>
  <si>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</si>
  <si>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</si>
  <si>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</si>
  <si>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</si>
  <si>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</si>
  <si>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</si>
  <si>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</si>
  <si>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</si>
  <si>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</si>
  <si>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</si>
  <si>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</si>
  <si>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</si>
  <si>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</si>
  <si>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</si>
  <si>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</si>
  <si>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</si>
  <si>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</si>
  <si>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</si>
  <si>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</si>
  <si>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</si>
  <si>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</si>
  <si>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</si>
  <si>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</si>
  <si>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</si>
  <si>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</si>
  <si>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</si>
  <si>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</si>
  <si>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</si>
  <si>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</si>
  <si>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</si>
  <si>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</si>
  <si>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</si>
  <si>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</si>
  <si>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</si>
  <si>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</si>
  <si>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</si>
  <si>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</si>
  <si>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</si>
  <si>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</si>
  <si>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</si>
  <si>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</si>
  <si>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</si>
  <si>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</si>
  <si>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</si>
  <si>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</si>
  <si>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</si>
  <si>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</si>
  <si>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</si>
  <si>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</si>
  <si>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</si>
  <si>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</si>
  <si>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</si>
  <si>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</si>
  <si>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</si>
  <si>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</si>
  <si>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</si>
  <si>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</si>
  <si>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</si>
  <si>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</si>
  <si>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</si>
  <si>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</si>
  <si>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</si>
  <si>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</si>
  <si>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</si>
  <si>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</si>
  <si>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</si>
  <si>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</si>
  <si>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</si>
  <si>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</si>
  <si>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</si>
  <si>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</si>
  <si>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</si>
  <si>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</si>
  <si>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</si>
  <si>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</si>
  <si>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</si>
  <si>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</si>
  <si>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</si>
  <si>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</si>
  <si>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</si>
  <si>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</si>
  <si>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</si>
  <si>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</si>
  <si>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</si>
  <si>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</si>
  <si>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</si>
  <si>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</si>
  <si>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</si>
  <si>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</si>
  <si>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</si>
  <si>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</si>
  <si>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</si>
  <si>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</si>
  <si>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</si>
  <si>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</si>
  <si>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</si>
  <si>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</si>
  <si>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</si>
  <si>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</si>
  <si>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</si>
  <si>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</si>
  <si>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</si>
  <si>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</si>
  <si>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</si>
  <si>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</si>
  <si>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</si>
  <si>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</si>
  <si>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</si>
  <si>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</si>
  <si>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</si>
  <si>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</si>
  <si>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</si>
  <si>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</si>
  <si>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</si>
  <si>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</si>
  <si>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</si>
  <si>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</si>
  <si>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</si>
  <si>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</si>
  <si>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</si>
  <si>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</si>
  <si>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</si>
  <si>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</si>
  <si>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</si>
  <si>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</si>
  <si>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</si>
  <si>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</si>
  <si>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</si>
  <si>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</si>
  <si>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</si>
  <si>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</si>
  <si>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</si>
  <si>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</si>
  <si>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</si>
  <si>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</si>
  <si>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</si>
  <si>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</si>
  <si>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</si>
  <si>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</si>
  <si>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</si>
  <si>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</si>
  <si>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</si>
  <si>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</si>
  <si>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</si>
  <si>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</si>
  <si>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</si>
  <si>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</si>
  <si>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</si>
  <si>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</si>
  <si>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</si>
  <si>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</si>
  <si>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</si>
  <si>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</si>
  <si>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</si>
  <si>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</si>
  <si>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</si>
  <si>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</si>
  <si>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</si>
  <si>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</si>
  <si>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</si>
  <si>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</si>
  <si>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</si>
  <si>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</si>
  <si>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</si>
  <si>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</si>
  <si>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</si>
  <si>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</si>
  <si>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</si>
  <si>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</si>
  <si>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</si>
  <si>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</si>
  <si>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</si>
  <si>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</si>
  <si>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</si>
  <si>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</si>
  <si>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</si>
  <si>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</si>
  <si>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</si>
  <si>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</si>
  <si>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</si>
  <si>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</si>
  <si>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</si>
  <si>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</si>
  <si>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</si>
  <si>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</si>
  <si>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</si>
  <si>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</si>
  <si>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</si>
  <si>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</si>
  <si>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</si>
  <si>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</si>
  <si>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</si>
  <si>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</si>
  <si>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</si>
  <si>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</si>
  <si>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</si>
  <si>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</si>
  <si>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</si>
  <si>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</si>
  <si>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</si>
  <si>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</si>
  <si>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</si>
  <si>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</si>
  <si>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</si>
  <si>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</si>
  <si>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</si>
  <si>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</si>
  <si>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</si>
  <si>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</si>
  <si>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</si>
  <si>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</si>
  <si>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</si>
  <si>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</si>
  <si>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</si>
  <si>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</si>
  <si>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</si>
  <si>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</si>
  <si>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</si>
  <si>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</si>
  <si>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</si>
  <si>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</si>
  <si>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</si>
  <si>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</si>
  <si>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</si>
  <si>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</si>
  <si>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</si>
  <si>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</si>
  <si>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</si>
  <si>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</si>
  <si>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</si>
  <si>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</si>
  <si>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</si>
  <si>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</si>
  <si>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</si>
  <si>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</si>
  <si>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</si>
  <si>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</si>
  <si>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</si>
  <si>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</si>
  <si>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</si>
  <si>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</si>
  <si>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</si>
  <si>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</si>
  <si>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</si>
  <si>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</si>
  <si>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</si>
  <si>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</si>
  <si>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</si>
  <si>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</si>
  <si>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</si>
  <si>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</si>
  <si>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</si>
  <si>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</si>
  <si>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</si>
  <si>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</si>
  <si>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</si>
  <si>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</si>
  <si>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</si>
  <si>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</si>
  <si>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</si>
  <si>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</si>
  <si>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</si>
  <si>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</si>
  <si>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</si>
  <si>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</si>
  <si>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</si>
  <si>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</si>
  <si>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</si>
  <si>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</si>
  <si>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</si>
  <si>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</si>
  <si>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</si>
  <si>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</si>
  <si>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</si>
  <si>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</si>
  <si>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</si>
  <si>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</si>
  <si>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</si>
  <si>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</si>
  <si>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</si>
  <si>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</si>
  <si>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</si>
  <si>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</si>
  <si>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</si>
  <si>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</si>
  <si>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</si>
  <si>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</si>
  <si>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</si>
  <si>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</si>
  <si>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</si>
  <si>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</si>
  <si>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</si>
  <si>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</si>
  <si>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</si>
  <si>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</si>
  <si>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</si>
  <si>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</si>
  <si>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</si>
  <si>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</si>
  <si>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</si>
  <si>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</si>
  <si>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</si>
  <si>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</si>
  <si>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</si>
  <si>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</si>
  <si>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</si>
  <si>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</si>
  <si>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</si>
  <si>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</si>
  <si>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</si>
  <si>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</si>
  <si>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</si>
  <si>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</si>
  <si>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</si>
  <si>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</si>
  <si>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</si>
  <si>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</si>
  <si>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</si>
  <si>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</si>
  <si>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</si>
  <si>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</si>
  <si>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</si>
  <si>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</si>
  <si>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</si>
  <si>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</si>
  <si>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</si>
  <si>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</si>
  <si>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</si>
  <si>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</si>
  <si>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</si>
  <si>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</si>
  <si>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</si>
  <si>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</si>
  <si>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</si>
  <si>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</si>
  <si>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</si>
  <si>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</si>
  <si>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</si>
  <si>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</si>
  <si>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</si>
  <si>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</si>
  <si>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</si>
  <si>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</si>
  <si>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</si>
  <si>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</si>
  <si>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</si>
  <si>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</si>
  <si>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</si>
  <si>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</si>
  <si>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</si>
  <si>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</si>
  <si>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</si>
  <si>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</si>
  <si>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</si>
  <si>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</si>
  <si>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</si>
  <si>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</si>
  <si>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</si>
  <si>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</si>
  <si>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</si>
  <si>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</si>
  <si>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</si>
  <si>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</si>
  <si>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</si>
  <si>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</si>
  <si>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</si>
  <si>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</si>
  <si>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</si>
  <si>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</si>
  <si>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</si>
  <si>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</si>
  <si>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</si>
  <si>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</si>
  <si>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</si>
  <si>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</si>
  <si>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</si>
  <si>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</si>
  <si>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</si>
  <si>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</si>
  <si>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</si>
  <si>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</si>
  <si>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</si>
  <si>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</si>
  <si>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</si>
  <si>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</si>
  <si>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</si>
  <si>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</si>
  <si>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</si>
  <si>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</si>
  <si>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</si>
  <si>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</si>
  <si>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</si>
  <si>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</si>
  <si>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</si>
  <si>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</si>
  <si>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</si>
  <si>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</si>
  <si>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</si>
  <si>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</si>
  <si>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</si>
  <si>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</si>
  <si>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</si>
  <si>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</si>
  <si>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</si>
  <si>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</si>
  <si>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</si>
  <si>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</si>
  <si>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</si>
  <si>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</si>
  <si>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</si>
  <si>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</si>
  <si>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</si>
  <si>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</si>
  <si>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</si>
  <si>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</si>
  <si>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</si>
  <si>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</si>
  <si>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</si>
  <si>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</si>
  <si>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</si>
  <si>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</si>
  <si>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</si>
  <si>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</si>
  <si>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</si>
  <si>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</si>
  <si>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</si>
  <si>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</si>
  <si>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</si>
  <si>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</si>
  <si>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</si>
  <si>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</si>
  <si>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</si>
  <si>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</si>
  <si>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</si>
  <si>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</si>
  <si>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</si>
  <si>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</si>
  <si>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</si>
  <si>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</si>
  <si>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</si>
  <si>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</si>
  <si>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</si>
  <si>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</si>
  <si>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</si>
  <si>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</si>
  <si>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</si>
  <si>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</si>
  <si>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</si>
  <si>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</si>
  <si>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</si>
  <si>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</si>
  <si>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</si>
  <si>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</si>
  <si>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</si>
  <si>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</si>
  <si>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</si>
  <si>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</si>
  <si>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</si>
  <si>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</si>
  <si>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</si>
  <si>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</si>
  <si>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</si>
  <si>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</si>
  <si>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</si>
  <si>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</si>
  <si>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</si>
  <si>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</si>
  <si>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</si>
  <si>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</si>
  <si>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</si>
  <si>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</si>
  <si>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</si>
  <si>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</si>
  <si>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</si>
  <si>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</si>
  <si>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</si>
  <si>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</si>
  <si>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</si>
  <si>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</si>
  <si>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</si>
  <si>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</si>
  <si>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</si>
  <si>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</si>
  <si>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</si>
  <si>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</si>
  <si>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</si>
  <si>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</si>
  <si>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</si>
  <si>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</si>
  <si>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</si>
  <si>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</si>
  <si>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</si>
  <si>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</si>
  <si>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</si>
  <si>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</si>
  <si>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</si>
  <si>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</si>
  <si>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</si>
  <si>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</si>
  <si>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</si>
  <si>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</si>
  <si>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</si>
  <si>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</si>
  <si>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</si>
  <si>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</si>
  <si>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</si>
  <si>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</si>
  <si>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</si>
  <si>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</si>
  <si>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</si>
  <si>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</si>
  <si>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</si>
  <si>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</si>
  <si>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</si>
  <si>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</si>
  <si>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</si>
  <si>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</si>
  <si>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</si>
  <si>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</si>
  <si>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</si>
  <si>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</si>
  <si>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</si>
  <si>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</si>
  <si>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</si>
  <si>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</si>
  <si>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</si>
  <si>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</si>
  <si>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</si>
  <si>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</si>
  <si>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</si>
  <si>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</si>
  <si>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</si>
  <si>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</si>
  <si>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</si>
  <si>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</si>
  <si>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</si>
  <si>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</si>
  <si>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</si>
  <si>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</si>
  <si>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</si>
  <si>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</si>
  <si>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</si>
  <si>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</si>
  <si>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</si>
  <si>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</si>
  <si>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</si>
  <si>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</si>
  <si>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</si>
  <si>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</si>
  <si>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</si>
  <si>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</si>
  <si>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</si>
  <si>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</si>
  <si>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</si>
  <si>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</si>
  <si>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</si>
  <si>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</si>
  <si>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</si>
  <si>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</si>
  <si>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</si>
  <si>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</si>
  <si>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</si>
  <si>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</si>
  <si>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</si>
  <si>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</si>
  <si>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</si>
  <si>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</si>
  <si>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</si>
  <si>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</si>
  <si>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</si>
  <si>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</si>
  <si>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</si>
  <si>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</si>
  <si>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</si>
  <si>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</si>
  <si>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</si>
  <si>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</si>
  <si>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</si>
  <si>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</si>
  <si>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</si>
  <si>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</si>
  <si>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</si>
  <si>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</si>
  <si>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</si>
  <si>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</si>
  <si>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</si>
  <si>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</si>
  <si>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</si>
  <si>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</si>
  <si>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</si>
  <si>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</si>
  <si>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</si>
  <si>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</si>
  <si>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</si>
  <si>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</si>
  <si>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</si>
  <si>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</si>
  <si>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</si>
  <si>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</si>
  <si>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</si>
  <si>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</si>
  <si>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</si>
  <si>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</si>
  <si>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</si>
  <si>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</si>
  <si>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</si>
  <si>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</si>
  <si>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</si>
  <si>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</si>
  <si>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</si>
  <si>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</si>
  <si>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</si>
  <si>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</si>
  <si>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</si>
  <si>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</si>
  <si>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</si>
  <si>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</si>
  <si>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</si>
  <si>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</si>
  <si>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</si>
  <si>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</si>
  <si>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</si>
  <si>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</si>
  <si>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</si>
  <si>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</si>
  <si>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</si>
  <si>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</si>
  <si>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</si>
  <si>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</si>
  <si>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</si>
  <si>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</si>
  <si>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</si>
  <si>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</si>
  <si>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</si>
  <si>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</si>
  <si>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</si>
  <si>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</si>
  <si>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</si>
  <si>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</si>
  <si>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</si>
  <si>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</si>
  <si>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</si>
  <si>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</si>
  <si>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</si>
  <si>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</si>
  <si>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</si>
  <si>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</si>
  <si>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</si>
  <si>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</si>
  <si>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</si>
  <si>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</si>
  <si>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</si>
  <si>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</si>
  <si>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</si>
  <si>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</si>
  <si>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</si>
  <si>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</si>
  <si>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</si>
  <si>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</si>
  <si>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</si>
  <si>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</si>
  <si>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</si>
  <si>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</si>
  <si>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</si>
  <si>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</si>
  <si>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</si>
  <si>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</si>
  <si>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</si>
  <si>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</si>
  <si>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</si>
  <si>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</si>
  <si>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</si>
  <si>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</si>
  <si>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</si>
  <si>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</si>
  <si>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</si>
  <si>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</si>
  <si>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</si>
  <si>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</si>
  <si>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</si>
  <si>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</si>
  <si>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</si>
  <si>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</si>
  <si>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</si>
  <si>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</si>
  <si>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</si>
  <si>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</si>
  <si>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</si>
  <si>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</si>
  <si>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</si>
  <si>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</si>
  <si>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</si>
  <si>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</si>
  <si>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</si>
  <si>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</si>
  <si>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</si>
  <si>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</si>
  <si>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</si>
  <si>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</si>
  <si>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</si>
  <si>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</si>
  <si>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</si>
  <si>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</si>
  <si>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</si>
  <si>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</si>
  <si>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</si>
  <si>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</si>
  <si>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</si>
  <si>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</si>
  <si>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</si>
  <si>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</si>
  <si>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</si>
  <si>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</si>
  <si>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</si>
  <si>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</si>
  <si>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</si>
  <si>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</si>
  <si>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</si>
  <si>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</si>
  <si>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</si>
  <si>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</si>
  <si>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</si>
  <si>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</si>
  <si>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</si>
  <si>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</si>
  <si>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</si>
  <si>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</si>
  <si>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</si>
  <si>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</si>
  <si>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</si>
  <si>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</si>
  <si>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</si>
  <si>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</si>
  <si>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</si>
  <si>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</si>
  <si>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</si>
  <si>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</si>
  <si>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</si>
  <si>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</si>
  <si>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</si>
  <si>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</si>
  <si>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</si>
  <si>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</si>
  <si>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</si>
  <si>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</si>
  <si>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</si>
  <si>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</si>
  <si>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</si>
  <si>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</si>
  <si>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</si>
  <si>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</si>
  <si>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</si>
  <si>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</si>
  <si>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</si>
  <si>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</si>
  <si>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</si>
  <si>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</si>
  <si>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</si>
  <si>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</si>
  <si>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</si>
  <si>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</si>
  <si>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</si>
  <si>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</si>
  <si>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</si>
  <si>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</si>
  <si>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</si>
  <si>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</si>
  <si>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</si>
  <si>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</si>
  <si>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</si>
  <si>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</si>
  <si>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</si>
  <si>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</si>
  <si>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</si>
  <si>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</si>
  <si>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</si>
  <si>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</si>
  <si>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</si>
  <si>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</si>
  <si>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</si>
  <si>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</si>
  <si>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</si>
  <si>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</si>
  <si>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</si>
  <si>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</si>
  <si>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</si>
  <si>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</si>
  <si>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</si>
  <si>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</si>
  <si>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</si>
  <si>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</si>
  <si>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</si>
  <si>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</si>
  <si>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</si>
  <si>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</si>
  <si>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</si>
  <si>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</si>
  <si>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</si>
  <si>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</si>
  <si>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</si>
  <si>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</si>
  <si>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</si>
  <si>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</si>
  <si>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</si>
  <si>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</si>
  <si>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</si>
  <si>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</si>
  <si>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</si>
  <si>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</si>
  <si>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</si>
  <si>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</si>
  <si>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</si>
  <si>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</si>
  <si>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</si>
  <si>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</si>
  <si>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</si>
  <si>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</si>
  <si>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</si>
  <si>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</si>
  <si>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</si>
  <si>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</si>
  <si>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</si>
  <si>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</si>
  <si>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</si>
  <si>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</si>
  <si>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</si>
  <si>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</si>
  <si>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</si>
  <si>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</si>
  <si>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</si>
  <si>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</si>
  <si>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</si>
  <si>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</si>
  <si>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</si>
  <si>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</si>
  <si>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</si>
  <si>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</si>
  <si>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</si>
  <si>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</si>
  <si>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</si>
  <si>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</si>
  <si>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</si>
  <si>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</si>
  <si>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</si>
  <si>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</si>
  <si>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</si>
  <si>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</si>
  <si>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</si>
  <si>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</si>
  <si>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</si>
  <si>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</si>
  <si>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</si>
  <si>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</si>
  <si>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</si>
  <si>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</si>
  <si>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</si>
  <si>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</si>
  <si>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</si>
  <si>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</si>
  <si>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</si>
  <si>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</si>
  <si>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</si>
  <si>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</si>
  <si>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</si>
  <si>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</si>
  <si>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</si>
  <si>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</si>
  <si>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</si>
  <si>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</si>
  <si>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</si>
  <si>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</si>
  <si>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</si>
  <si>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</si>
  <si>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</si>
  <si>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</si>
  <si>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</si>
  <si>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</si>
  <si>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</si>
  <si>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</si>
  <si>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</si>
  <si>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</si>
  <si>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</si>
  <si>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</si>
  <si>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</si>
  <si>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</si>
  <si>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</si>
  <si>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</si>
  <si>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</si>
  <si>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</si>
  <si>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</si>
  <si>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</si>
  <si>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</si>
  <si>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</si>
  <si>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</si>
  <si>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</si>
  <si>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</si>
  <si>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</si>
  <si>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</si>
  <si>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</si>
  <si>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</si>
  <si>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</si>
  <si>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</si>
  <si>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</si>
  <si>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</si>
  <si>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</si>
  <si>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</si>
  <si>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</si>
  <si>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</si>
  <si>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</si>
  <si>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</si>
  <si>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</si>
  <si>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</si>
  <si>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</si>
  <si>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</si>
  <si>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</si>
  <si>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</si>
  <si>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</si>
  <si>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</si>
  <si>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</si>
  <si>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</si>
  <si>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</si>
  <si>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</si>
  <si>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</si>
  <si>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</si>
  <si>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</si>
  <si>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</si>
  <si>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</si>
  <si>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</si>
  <si>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</si>
  <si>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</si>
  <si>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</si>
  <si>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</si>
  <si>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</si>
  <si>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</si>
  <si>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</si>
  <si>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</si>
  <si>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</si>
  <si>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</si>
  <si>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</si>
  <si>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</si>
  <si>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</si>
  <si>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</si>
  <si>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</si>
  <si>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</si>
  <si>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</si>
  <si>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</si>
  <si>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</si>
  <si>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</si>
  <si>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</si>
  <si>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</si>
  <si>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</si>
  <si>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</si>
  <si>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</si>
  <si>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</si>
  <si>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</si>
  <si>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</si>
  <si>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</si>
  <si>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</si>
  <si>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</si>
  <si>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</si>
  <si>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</si>
  <si>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</si>
  <si>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</si>
  <si>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</si>
  <si>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</si>
  <si>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</si>
  <si>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</si>
  <si>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</si>
  <si>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</si>
  <si>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</si>
  <si>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</si>
  <si>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</si>
  <si>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</si>
  <si>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</si>
  <si>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</si>
  <si>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</si>
  <si>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</si>
  <si>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</si>
  <si>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</si>
  <si>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</si>
  <si>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</si>
  <si>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</si>
  <si>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</si>
  <si>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</si>
  <si>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</si>
  <si>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</si>
  <si>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</si>
  <si>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</si>
  <si>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</si>
  <si>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</si>
  <si>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</si>
  <si>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</si>
  <si>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</si>
  <si>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</si>
  <si>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</si>
  <si>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</si>
  <si>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</si>
  <si>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</si>
  <si>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</si>
  <si>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</si>
  <si>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</si>
  <si>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</si>
  <si>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</si>
  <si>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</si>
  <si>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</si>
  <si>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</si>
  <si>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</si>
  <si>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</si>
  <si>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</si>
  <si>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</si>
  <si>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</si>
  <si>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</si>
  <si>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</si>
  <si>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</si>
  <si>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</si>
  <si>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</si>
  <si>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</si>
  <si>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</si>
  <si>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</si>
  <si>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</si>
  <si>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</si>
  <si>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</si>
  <si>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</si>
  <si>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</si>
  <si>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</si>
  <si>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</si>
  <si>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</si>
  <si>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</si>
  <si>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</si>
  <si>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</si>
  <si>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</si>
  <si>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</si>
  <si>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</si>
  <si>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</si>
  <si>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</si>
  <si>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</si>
  <si>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</si>
  <si>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</si>
  <si>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</si>
  <si>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</si>
  <si>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</si>
  <si>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</si>
  <si>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</si>
  <si>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</si>
  <si>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</si>
  <si>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</si>
  <si>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</si>
  <si>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</si>
  <si>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</si>
  <si>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</si>
  <si>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</si>
  <si>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</si>
  <si>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</si>
  <si>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</si>
  <si>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</si>
  <si>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</si>
  <si>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</si>
  <si>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</si>
  <si>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</si>
  <si>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</si>
  <si>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</si>
  <si>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</si>
  <si>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</si>
  <si>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</si>
  <si>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</si>
  <si>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</si>
  <si>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</si>
  <si>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</si>
  <si>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</si>
  <si>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</si>
  <si>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</si>
  <si>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</si>
  <si>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</si>
  <si>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</si>
  <si>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</si>
  <si>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</si>
  <si>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</si>
  <si>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</si>
  <si>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</si>
  <si>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</si>
  <si>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</si>
  <si>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</si>
  <si>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</si>
  <si>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</si>
  <si>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</si>
  <si>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</si>
  <si>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</si>
  <si>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</si>
  <si>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</si>
  <si>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</si>
  <si>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</si>
  <si>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</si>
  <si>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</si>
  <si>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</si>
  <si>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</si>
  <si>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</si>
  <si>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</si>
  <si>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</si>
  <si>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</si>
  <si>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</si>
  <si>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</si>
  <si>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</si>
  <si>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</si>
  <si>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</si>
  <si>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</si>
  <si>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</si>
  <si>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</si>
  <si>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</si>
  <si>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</si>
  <si>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</si>
  <si>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</si>
  <si>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</si>
  <si>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</si>
  <si>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</si>
  <si>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</si>
  <si>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</si>
  <si>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</si>
  <si>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</si>
  <si>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</si>
  <si>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</si>
  <si>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</si>
  <si>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</si>
  <si>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</si>
  <si>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</si>
  <si>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</si>
  <si>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</si>
  <si>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</si>
  <si>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</si>
  <si>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</si>
  <si>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</si>
  <si>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</si>
  <si>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</si>
  <si>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</si>
  <si>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</si>
  <si>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</si>
  <si>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</si>
  <si>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</si>
  <si>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</si>
  <si>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</si>
  <si>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</si>
  <si>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</si>
  <si>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</si>
  <si>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</si>
  <si>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</si>
  <si>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</si>
  <si>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</si>
  <si>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</si>
  <si>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</si>
  <si>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</si>
  <si>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</si>
  <si>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</si>
  <si>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</si>
  <si>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</si>
  <si>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</si>
  <si>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</si>
  <si>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</si>
  <si>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</si>
  <si>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</si>
  <si>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</si>
  <si>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</si>
  <si>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</si>
  <si>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</si>
  <si>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</si>
  <si>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</si>
  <si>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</si>
  <si>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</si>
  <si>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</si>
  <si>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</si>
  <si>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</si>
  <si>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</si>
  <si>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</si>
  <si>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</si>
  <si>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</si>
  <si>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</si>
  <si>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</si>
  <si>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</si>
  <si>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</si>
  <si>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</si>
  <si>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</si>
  <si>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</si>
  <si>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</si>
  <si>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</si>
  <si>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</si>
  <si>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</si>
  <si>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</si>
  <si>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</si>
  <si>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</si>
  <si>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</si>
  <si>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</si>
  <si>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</si>
  <si>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</si>
  <si>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</si>
  <si>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</si>
  <si>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</si>
  <si>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</si>
  <si>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</si>
  <si>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</si>
  <si>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</si>
  <si>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</si>
  <si>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</si>
  <si>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</si>
  <si>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</si>
  <si>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</si>
  <si>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</si>
  <si>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</si>
  <si>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</si>
  <si>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</si>
  <si>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</si>
  <si>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</si>
  <si>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</si>
  <si>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</si>
  <si>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</si>
  <si>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</si>
  <si>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</si>
  <si>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</si>
  <si>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</si>
  <si>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</si>
  <si>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</si>
  <si>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</si>
  <si>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</si>
  <si>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</si>
  <si>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</si>
  <si>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</si>
  <si>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</si>
  <si>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</si>
  <si>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</si>
  <si>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</si>
  <si>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</si>
  <si>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</si>
  <si>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</si>
  <si>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</si>
  <si>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</si>
  <si>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</si>
  <si>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</si>
  <si>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</si>
  <si>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</si>
  <si>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</si>
  <si>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</si>
  <si>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</si>
  <si>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</si>
  <si>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</si>
  <si>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</si>
  <si>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</si>
  <si>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</si>
  <si>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</si>
  <si>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</si>
  <si>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</si>
  <si>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</si>
  <si>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</si>
  <si>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</si>
  <si>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</si>
  <si>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</si>
  <si>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</si>
  <si>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</si>
  <si>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</si>
  <si>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</si>
  <si>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</si>
  <si>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</si>
  <si>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</si>
  <si>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</si>
  <si>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</si>
  <si>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</si>
  <si>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</si>
  <si>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</si>
  <si>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</si>
  <si>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</si>
  <si>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</si>
  <si>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</si>
  <si>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</si>
  <si>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</si>
  <si>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</si>
  <si>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</si>
  <si>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</si>
  <si>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</si>
  <si>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</si>
  <si>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</si>
  <si>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</si>
  <si>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</si>
  <si>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</si>
  <si>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</si>
  <si>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</si>
  <si>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</si>
  <si>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</si>
  <si>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</si>
  <si>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</si>
  <si>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</si>
  <si>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</si>
  <si>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</si>
  <si>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</si>
  <si>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</si>
  <si>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</si>
  <si>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</si>
  <si>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</si>
  <si>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</si>
  <si>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</si>
  <si>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</si>
  <si>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</si>
  <si>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</si>
  <si>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</si>
  <si>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</si>
  <si>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</si>
  <si>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</si>
  <si>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</si>
  <si>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</si>
  <si>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</si>
  <si>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</si>
  <si>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</si>
  <si>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</si>
  <si>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</si>
  <si>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</si>
  <si>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</si>
  <si>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</si>
  <si>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</si>
  <si>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</si>
  <si>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</si>
  <si>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</si>
  <si>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</si>
  <si>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</si>
  <si>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</si>
  <si>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</si>
  <si>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</si>
  <si>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</si>
  <si>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</si>
  <si>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</si>
  <si>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</si>
  <si>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</si>
  <si>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</si>
  <si>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</si>
  <si>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</si>
  <si>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</si>
  <si>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</si>
  <si>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</si>
  <si>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</si>
  <si>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</si>
  <si>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</si>
  <si>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</si>
  <si>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</si>
  <si>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</si>
  <si>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</si>
  <si>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</si>
  <si>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</si>
  <si>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</si>
  <si>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</si>
  <si>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</si>
  <si>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</si>
  <si>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</si>
  <si>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</si>
  <si>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</si>
  <si>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</si>
  <si>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</si>
  <si>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</si>
  <si>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</si>
  <si>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</si>
  <si>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</si>
  <si>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</si>
  <si>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</si>
  <si>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</si>
  <si>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</si>
  <si>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</si>
  <si>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</si>
  <si>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</si>
  <si>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</si>
  <si>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</si>
  <si>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</si>
  <si>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</si>
  <si>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</si>
  <si>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</si>
  <si>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</si>
  <si>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</si>
  <si>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</si>
  <si>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</si>
  <si>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</si>
  <si>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</si>
  <si>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</si>
  <si>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</si>
  <si>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</si>
  <si>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</si>
  <si>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</si>
  <si>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</si>
  <si>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</si>
  <si>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</si>
  <si>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</si>
  <si>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</si>
  <si>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</si>
  <si>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</si>
  <si>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</si>
  <si>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</si>
  <si>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</si>
  <si>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</si>
  <si>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</si>
  <si>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</si>
  <si>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</si>
  <si>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</si>
  <si>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</si>
  <si>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</si>
  <si>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</si>
  <si>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</si>
  <si>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</si>
  <si>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</si>
  <si>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</si>
  <si>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</si>
  <si>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</si>
  <si>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</si>
  <si>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</si>
  <si>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</si>
  <si>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</si>
  <si>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</si>
  <si>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</si>
  <si>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</si>
  <si>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</si>
  <si>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</si>
  <si>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</si>
  <si>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</si>
  <si>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</si>
  <si>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</si>
  <si>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</si>
  <si>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</si>
  <si>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</si>
  <si>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</si>
  <si>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</si>
  <si>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</si>
  <si>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</si>
  <si>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</si>
  <si>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</si>
  <si>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</si>
  <si>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</si>
  <si>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</si>
  <si>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</si>
  <si>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</si>
  <si>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</si>
  <si>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</si>
  <si>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</si>
  <si>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</si>
  <si>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</si>
  <si>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</si>
  <si>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</si>
  <si>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</si>
  <si>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</si>
  <si>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</si>
  <si>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</si>
  <si>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</si>
  <si>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</si>
  <si>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</si>
  <si>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</si>
  <si>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</si>
  <si>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</si>
  <si>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</si>
  <si>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</si>
  <si>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</si>
  <si>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</si>
  <si>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</si>
  <si>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</si>
  <si>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</si>
  <si>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</si>
  <si>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</si>
  <si>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</si>
  <si>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</si>
  <si>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</si>
  <si>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</si>
  <si>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</si>
  <si>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</si>
  <si>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</si>
  <si>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</si>
  <si>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</si>
  <si>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</si>
  <si>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</si>
  <si>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</si>
  <si>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</si>
  <si>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</si>
  <si>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</si>
  <si>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</si>
  <si>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</si>
  <si>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</si>
  <si>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</si>
  <si>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</si>
  <si>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</si>
  <si>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</si>
  <si>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</si>
  <si>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</si>
  <si>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</si>
  <si>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</si>
  <si>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</si>
  <si>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</si>
  <si>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</si>
  <si>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</si>
  <si>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</si>
  <si>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</si>
  <si>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</si>
  <si>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</si>
  <si>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</si>
  <si>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</si>
  <si>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</si>
  <si>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</si>
  <si>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</si>
  <si>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</si>
  <si>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</si>
  <si>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</si>
  <si>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</si>
  <si>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</si>
  <si>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</si>
  <si>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</si>
  <si>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</si>
  <si>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</si>
  <si>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</si>
  <si>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</si>
  <si>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</si>
  <si>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</si>
  <si>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</si>
  <si>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</si>
  <si>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</si>
  <si>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</si>
  <si>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</si>
  <si>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</si>
  <si>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</si>
  <si>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</si>
  <si>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</si>
  <si>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</si>
  <si>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</si>
  <si>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</si>
  <si>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</si>
  <si>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</si>
  <si>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</si>
  <si>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</si>
  <si>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</si>
  <si>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</si>
  <si>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</si>
  <si>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</si>
  <si>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</si>
  <si>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</si>
  <si>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</si>
  <si>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</si>
  <si>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</si>
  <si>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</si>
  <si>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</si>
  <si>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</si>
  <si>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</si>
  <si>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</si>
  <si>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</si>
  <si>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</si>
  <si>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</si>
  <si>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</si>
  <si>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</si>
  <si>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</si>
  <si>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</si>
  <si>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</si>
  <si>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</si>
  <si>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</si>
  <si>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</si>
  <si>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</si>
  <si>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</si>
  <si>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</si>
  <si>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</si>
  <si>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</si>
  <si>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</si>
  <si>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</si>
  <si>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</si>
  <si>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</si>
  <si>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</si>
  <si>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</si>
  <si>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</si>
  <si>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</si>
  <si>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</si>
  <si>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</si>
  <si>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</si>
  <si>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</si>
  <si>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</si>
  <si>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</si>
  <si>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</si>
  <si>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</si>
  <si>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</si>
  <si>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</si>
  <si>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</si>
  <si>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</si>
  <si>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</si>
  <si>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</si>
  <si>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</si>
  <si>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</si>
  <si>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</si>
  <si>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</si>
  <si>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</si>
  <si>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</si>
  <si>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</si>
  <si>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</si>
  <si>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</si>
  <si>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</si>
  <si>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</si>
  <si>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</si>
  <si>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</si>
  <si>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</si>
  <si>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</si>
  <si>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</si>
  <si>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</si>
  <si>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</si>
  <si>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</si>
  <si>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</si>
  <si>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</si>
  <si>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</si>
  <si>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</si>
  <si>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</si>
  <si>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</si>
  <si>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</si>
  <si>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</si>
  <si>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</si>
  <si>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</si>
  <si>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</si>
  <si>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</si>
  <si>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</si>
  <si>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</si>
  <si>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</si>
  <si>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</si>
  <si>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</si>
  <si>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</si>
  <si>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</si>
  <si>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</si>
  <si>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</si>
  <si>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</si>
  <si>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</si>
  <si>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</si>
  <si>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</si>
  <si>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</si>
  <si>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</si>
  <si>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</si>
  <si>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</si>
  <si>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</si>
  <si>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</si>
  <si>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</si>
  <si>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</si>
  <si>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</si>
  <si>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</si>
  <si>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</si>
  <si>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</si>
  <si>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</si>
  <si>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</si>
  <si>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</si>
  <si>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</si>
  <si>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</si>
  <si>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</si>
  <si>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</si>
  <si>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</si>
  <si>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</si>
  <si>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</si>
  <si>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</si>
  <si>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</si>
  <si>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</si>
  <si>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</si>
  <si>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</si>
  <si>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</si>
  <si>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</si>
  <si>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</si>
  <si>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</si>
  <si>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</si>
  <si>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</si>
  <si>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</si>
  <si>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</si>
  <si>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</si>
  <si>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</si>
  <si>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</si>
  <si>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</si>
  <si>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</si>
  <si>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</si>
  <si>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</si>
  <si>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</si>
  <si>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</si>
  <si>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</si>
  <si>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</si>
  <si>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</si>
  <si>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</si>
  <si>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</si>
  <si>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</si>
  <si>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</si>
  <si>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</si>
  <si>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</si>
  <si>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</si>
  <si>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</si>
  <si>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</si>
  <si>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</si>
  <si>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</si>
  <si>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</si>
  <si>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</si>
  <si>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</si>
  <si>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</si>
  <si>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</si>
  <si>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</si>
  <si>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</si>
  <si>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</si>
  <si>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</si>
  <si>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</si>
  <si>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</si>
  <si>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</si>
  <si>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</si>
  <si>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</si>
  <si>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</si>
  <si>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</si>
  <si>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</si>
  <si>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</si>
  <si>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</si>
  <si>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</si>
  <si>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</si>
  <si>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</si>
  <si>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</si>
  <si>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</si>
  <si>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</si>
  <si>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</si>
  <si>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</si>
  <si>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</si>
  <si>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</si>
  <si>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</si>
  <si>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</si>
  <si>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</si>
  <si>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</si>
  <si>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</si>
  <si>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</si>
  <si>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</si>
  <si>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</si>
  <si>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</si>
  <si>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</si>
  <si>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</si>
  <si>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</si>
  <si>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</si>
  <si>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</si>
  <si>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</si>
  <si>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</si>
  <si>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</si>
  <si>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</si>
  <si>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</si>
  <si>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</si>
  <si>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</si>
  <si>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</si>
  <si>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</si>
  <si>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</si>
  <si>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</si>
  <si>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</si>
  <si>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</si>
  <si>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</si>
  <si>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</si>
  <si>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</si>
  <si>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</si>
  <si>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</si>
  <si>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</si>
  <si>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</si>
  <si>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</si>
  <si>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</si>
  <si>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</si>
  <si>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</si>
  <si>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</si>
  <si>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</si>
  <si>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</si>
  <si>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</si>
  <si>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</si>
  <si>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</si>
  <si>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</si>
  <si>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</si>
  <si>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</si>
  <si>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</si>
  <si>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</si>
  <si>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</si>
  <si>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</si>
  <si>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</si>
  <si>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</si>
  <si>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</si>
  <si>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</si>
  <si>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</si>
  <si>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</si>
  <si>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</si>
  <si>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</si>
  <si>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</si>
  <si>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</si>
  <si>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</si>
  <si>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</si>
  <si>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</si>
  <si>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</si>
  <si>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</si>
  <si>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</si>
  <si>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</si>
  <si>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</si>
  <si>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</si>
  <si>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</si>
  <si>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</si>
  <si>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</si>
  <si>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</si>
  <si>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</si>
  <si>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</si>
  <si>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</si>
  <si>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</si>
  <si>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</si>
  <si>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</si>
  <si>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</si>
  <si>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</si>
  <si>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</si>
  <si>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</si>
  <si>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</si>
  <si>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</si>
  <si>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</si>
  <si>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</si>
  <si>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</si>
  <si>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</si>
  <si>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</si>
  <si>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</si>
  <si>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</si>
  <si>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</si>
  <si>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</si>
  <si>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</si>
  <si>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</si>
  <si>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</si>
  <si>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</si>
  <si>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</si>
  <si>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</si>
  <si>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</si>
  <si>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</si>
  <si>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</si>
  <si>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</si>
  <si>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</si>
  <si>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</si>
  <si>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</si>
  <si>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</si>
  <si>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</si>
  <si>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</si>
  <si>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</si>
  <si>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</si>
  <si>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</si>
  <si>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</si>
  <si>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</si>
  <si>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</si>
  <si>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</si>
  <si>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</si>
  <si>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</si>
  <si>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</si>
  <si>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</si>
  <si>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</si>
  <si>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</si>
  <si>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</si>
  <si>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</si>
  <si>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</si>
  <si>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</si>
  <si>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</si>
  <si>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</si>
  <si>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</si>
  <si>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</si>
  <si>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</si>
  <si>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</si>
  <si>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</si>
  <si>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</si>
  <si>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</si>
  <si>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</si>
  <si>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</si>
  <si>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</si>
  <si>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</si>
  <si>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</si>
  <si>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</si>
  <si>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</si>
  <si>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</si>
  <si>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</si>
  <si>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</si>
  <si>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</si>
  <si>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</si>
  <si>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</si>
  <si>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</si>
  <si>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</si>
  <si>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</si>
  <si>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</si>
  <si>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</si>
  <si>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</si>
  <si>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</si>
  <si>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</si>
  <si>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</si>
  <si>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</si>
  <si>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</si>
  <si>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</si>
  <si>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</si>
  <si>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</si>
  <si>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</si>
  <si>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</si>
  <si>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</si>
  <si>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</si>
  <si>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</si>
  <si>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</si>
  <si>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</si>
  <si>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</si>
  <si>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</si>
  <si>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</si>
  <si>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</si>
  <si>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</si>
  <si>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</si>
  <si>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</si>
  <si>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</si>
  <si>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</si>
  <si>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</si>
  <si>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</si>
  <si>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</si>
  <si>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</si>
  <si>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</si>
  <si>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</si>
  <si>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</si>
  <si>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</si>
  <si>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</si>
  <si>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</si>
  <si>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</si>
  <si>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</si>
  <si>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</si>
  <si>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</si>
  <si>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</si>
  <si>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</si>
  <si>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</si>
  <si>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</si>
  <si>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</si>
  <si>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</si>
  <si>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</si>
  <si>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</si>
  <si>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</si>
  <si>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</si>
  <si>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</si>
  <si>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</si>
  <si>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</si>
  <si>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</si>
  <si>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</si>
  <si>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</si>
  <si>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</si>
  <si>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</si>
  <si>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</si>
  <si>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</si>
  <si>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</si>
  <si>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</si>
  <si>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</si>
  <si>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</si>
  <si>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</si>
  <si>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</si>
  <si>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</si>
  <si>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</si>
  <si>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</si>
  <si>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</si>
  <si>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</si>
  <si>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</si>
  <si>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</si>
  <si>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</si>
  <si>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</si>
  <si>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</si>
  <si>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</si>
  <si>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</si>
  <si>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</si>
  <si>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</si>
  <si>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</si>
  <si>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</si>
  <si>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</si>
  <si>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</si>
  <si>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</si>
  <si>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</si>
  <si>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</si>
  <si>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</si>
  <si>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</si>
  <si>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</si>
  <si>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</si>
  <si>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</si>
  <si>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</si>
  <si>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</si>
  <si>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</si>
  <si>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</si>
  <si>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</si>
  <si>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</si>
  <si>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</si>
  <si>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</si>
  <si>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</si>
  <si>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</si>
  <si>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</si>
  <si>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</si>
  <si>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</si>
  <si>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</si>
  <si>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</si>
  <si>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</si>
  <si>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</si>
  <si>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</si>
  <si>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</si>
  <si>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</si>
  <si>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</si>
  <si>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</si>
  <si>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</si>
  <si>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</si>
  <si>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</si>
  <si>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</si>
  <si>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</si>
  <si>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</si>
  <si>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</si>
  <si>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</si>
  <si>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</si>
  <si>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</si>
  <si>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</si>
  <si>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</si>
  <si>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</si>
  <si>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</si>
  <si>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</si>
  <si>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</si>
  <si>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</si>
  <si>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</si>
  <si>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</si>
  <si>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</si>
  <si>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</si>
  <si>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</si>
  <si>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</si>
  <si>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</si>
  <si>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</si>
  <si>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</si>
  <si>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</si>
  <si>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</si>
  <si>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</si>
  <si>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</si>
  <si>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</si>
  <si>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</si>
  <si>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</si>
  <si>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</si>
  <si>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</si>
  <si>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</si>
  <si>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</si>
  <si>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</si>
  <si>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</si>
  <si>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</si>
  <si>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</si>
  <si>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</si>
  <si>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</si>
  <si>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</si>
  <si>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</si>
  <si>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</si>
  <si>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</si>
  <si>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</si>
  <si>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</si>
  <si>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</si>
  <si>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</si>
  <si>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</si>
  <si>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</si>
  <si>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</si>
  <si>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</si>
  <si>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</si>
  <si>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</si>
  <si>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</si>
  <si>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</si>
  <si>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</si>
  <si>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</si>
  <si>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</si>
  <si>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</si>
  <si>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</si>
  <si>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</si>
  <si>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</si>
  <si>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</si>
  <si>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</si>
  <si>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</si>
  <si>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</si>
  <si>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</si>
  <si>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</si>
  <si>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</si>
  <si>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</si>
  <si>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</si>
  <si>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</si>
  <si>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</si>
  <si>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</si>
  <si>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</si>
  <si>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</si>
  <si>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</si>
  <si>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</si>
  <si>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</si>
  <si>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</si>
  <si>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</si>
  <si>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</si>
  <si>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</si>
  <si>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</si>
  <si>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</si>
  <si>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</si>
  <si>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</si>
  <si>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</si>
  <si>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</si>
  <si>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</si>
  <si>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</si>
  <si>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</si>
  <si>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</si>
  <si>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</si>
  <si>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</si>
  <si>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</si>
  <si>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</si>
  <si>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</si>
  <si>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</si>
  <si>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</si>
  <si>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</si>
  <si>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</si>
  <si>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</si>
  <si>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</si>
  <si>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</si>
  <si>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</si>
  <si>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</si>
  <si>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</si>
  <si>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</si>
  <si>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</si>
  <si>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</si>
  <si>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</si>
  <si>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</si>
  <si>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</si>
  <si>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</si>
  <si>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</si>
  <si>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</si>
  <si>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</si>
  <si>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</si>
  <si>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</si>
  <si>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</si>
  <si>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</si>
  <si>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</si>
  <si>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</si>
  <si>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</si>
  <si>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</si>
  <si>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</si>
  <si>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</si>
  <si>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</si>
  <si>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</si>
  <si>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</si>
  <si>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</si>
  <si>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</si>
  <si>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</si>
  <si>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</si>
  <si>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</si>
  <si>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</si>
  <si>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</si>
  <si>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</si>
  <si>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</si>
  <si>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</si>
  <si>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</si>
  <si>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</si>
  <si>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</si>
  <si>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</si>
  <si>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</si>
  <si>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</si>
  <si>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</si>
  <si>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</si>
  <si>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</si>
  <si>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</si>
  <si>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</si>
  <si>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</si>
  <si>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</si>
  <si>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</si>
  <si>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</si>
  <si>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</si>
  <si>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</si>
  <si>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</si>
  <si>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</si>
  <si>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</si>
  <si>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</si>
  <si>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</si>
  <si>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</si>
  <si>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</si>
  <si>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</si>
  <si>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</si>
  <si>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</si>
  <si>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</si>
  <si>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</si>
  <si>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</si>
  <si>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</si>
  <si>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</si>
  <si>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</si>
  <si>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</si>
  <si>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</si>
  <si>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</si>
  <si>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</si>
  <si>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</si>
  <si>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</si>
  <si>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</si>
  <si>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</si>
  <si>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</si>
  <si>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</si>
  <si>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</si>
  <si>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</si>
  <si>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</si>
  <si>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</si>
  <si>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</si>
  <si>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</si>
  <si>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</si>
  <si>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</si>
  <si>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</si>
  <si>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</si>
  <si>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</si>
  <si>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</si>
  <si>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</si>
  <si>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</si>
  <si>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</si>
  <si>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</si>
  <si>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</si>
  <si>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</si>
  <si>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</si>
  <si>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</si>
  <si>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</si>
  <si>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</si>
  <si>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</si>
  <si>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</si>
  <si>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</si>
  <si>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</si>
  <si>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</si>
  <si>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</si>
  <si>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</si>
  <si>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</si>
  <si>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</si>
  <si>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</si>
  <si>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</si>
  <si>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</si>
  <si>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</si>
  <si>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</si>
  <si>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</si>
  <si>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</si>
  <si>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</si>
  <si>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</si>
  <si>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</si>
  <si>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</si>
  <si>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</si>
  <si>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</si>
  <si>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</si>
  <si>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</si>
  <si>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</si>
  <si>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</si>
  <si>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</si>
  <si>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</si>
  <si>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</si>
  <si>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</si>
  <si>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</si>
  <si>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</si>
  <si>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</si>
  <si>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</si>
  <si>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</si>
  <si>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</si>
  <si>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</si>
  <si>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</si>
  <si>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</si>
  <si>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</si>
  <si>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</si>
  <si>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</si>
  <si>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</si>
  <si>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</si>
  <si>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</si>
  <si>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</si>
  <si>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</si>
  <si>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</si>
  <si>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</si>
  <si>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</si>
  <si>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</si>
  <si>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</si>
  <si>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</si>
  <si>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</si>
  <si>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</si>
  <si>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</si>
  <si>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</si>
  <si>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</si>
  <si>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</si>
  <si>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</si>
  <si>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</si>
  <si>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</si>
  <si>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</si>
  <si>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</si>
  <si>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</si>
  <si>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</si>
  <si>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</si>
  <si>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</si>
  <si>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</si>
  <si>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</si>
  <si>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</si>
  <si>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</si>
  <si>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</si>
  <si>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</si>
  <si>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</si>
  <si>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</si>
  <si>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</si>
  <si>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</si>
  <si>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</si>
  <si>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</si>
  <si>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</si>
  <si>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</si>
  <si>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</si>
  <si>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</si>
  <si>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</si>
  <si>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</si>
  <si>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</si>
  <si>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</si>
  <si>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</si>
  <si>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</si>
  <si>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</si>
  <si>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</si>
  <si>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</si>
  <si>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</si>
  <si>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</si>
  <si>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</si>
  <si>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</si>
  <si>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</si>
  <si>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</si>
  <si>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</si>
  <si>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</si>
  <si>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</si>
  <si>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</si>
  <si>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</si>
  <si>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</si>
  <si>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</si>
  <si>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</si>
  <si>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</si>
  <si>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</si>
  <si>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</si>
  <si>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</si>
  <si>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</si>
  <si>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</si>
  <si>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</si>
  <si>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</si>
  <si>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</si>
  <si>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</si>
  <si>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</si>
  <si>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</si>
  <si>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</si>
  <si>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</si>
  <si>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</si>
  <si>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</si>
  <si>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</si>
  <si>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</si>
  <si>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</si>
  <si>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</si>
  <si>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</si>
  <si>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</si>
  <si>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</si>
  <si>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</si>
  <si>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</si>
  <si>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</si>
  <si>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</si>
  <si>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</si>
  <si>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</si>
  <si>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</si>
  <si>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</si>
  <si>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</si>
  <si>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</si>
  <si>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</si>
  <si>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</si>
  <si>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</si>
  <si>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</si>
  <si>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</si>
  <si>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</si>
  <si>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</si>
  <si>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</si>
  <si>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</si>
  <si>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</si>
  <si>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</si>
  <si>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</si>
  <si>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</si>
  <si>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</si>
  <si>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</si>
  <si>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</si>
  <si>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</si>
  <si>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</si>
  <si>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</si>
  <si>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</si>
  <si>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</si>
  <si>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</si>
  <si>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</si>
  <si>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</si>
  <si>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</si>
  <si>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</si>
  <si>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</si>
  <si>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</si>
  <si>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</si>
  <si>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</si>
  <si>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</si>
  <si>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</si>
  <si>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</si>
  <si>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</si>
  <si>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</si>
  <si>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</si>
  <si>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</si>
  <si>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</si>
  <si>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</si>
  <si>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</si>
  <si>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</si>
  <si>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</si>
  <si>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</si>
  <si>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</si>
  <si>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</si>
  <si>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</si>
  <si>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</si>
  <si>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</si>
  <si>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</si>
  <si>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</si>
  <si>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</si>
  <si>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</si>
  <si>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</si>
  <si>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</si>
  <si>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</si>
  <si>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</si>
  <si>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</si>
  <si>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</si>
  <si>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</si>
  <si>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</si>
  <si>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</si>
  <si>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</si>
  <si>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</si>
  <si>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</si>
  <si>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</si>
  <si>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</si>
  <si>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</si>
  <si>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</si>
  <si>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</si>
  <si>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</si>
  <si>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</si>
  <si>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</si>
  <si>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</si>
  <si>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</si>
  <si>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</si>
  <si>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</si>
  <si>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</si>
  <si>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</si>
  <si>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</si>
  <si>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</si>
  <si>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</si>
  <si>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</si>
  <si>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</si>
  <si>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</si>
  <si>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</si>
  <si>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</si>
  <si>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</si>
  <si>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</si>
  <si>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</si>
  <si>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</si>
  <si>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</si>
  <si>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</si>
  <si>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</si>
  <si>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</si>
  <si>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</si>
  <si>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</si>
  <si>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</si>
  <si>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</si>
  <si>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</si>
  <si>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</si>
  <si>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</si>
  <si>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</si>
  <si>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</si>
  <si>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</si>
  <si>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</si>
  <si>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</si>
  <si>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</si>
  <si>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</si>
  <si>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</si>
  <si>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</si>
  <si>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</si>
  <si>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</si>
  <si>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</si>
  <si>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</si>
  <si>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</si>
  <si>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</si>
  <si>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</si>
  <si>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</si>
  <si>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</si>
  <si>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</si>
  <si>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</si>
  <si>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</si>
  <si>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</si>
  <si>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</si>
  <si>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</si>
  <si>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</si>
  <si>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</si>
  <si>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</si>
  <si>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</si>
  <si>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</si>
  <si>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</si>
  <si>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</si>
  <si>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</si>
  <si>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</si>
  <si>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</si>
  <si>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</si>
  <si>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</si>
  <si>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</si>
  <si>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</si>
  <si>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</si>
  <si>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</si>
  <si>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</si>
  <si>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</si>
  <si>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</si>
  <si>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</si>
  <si>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</si>
  <si>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</si>
  <si>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</si>
  <si>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</si>
  <si>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</si>
  <si>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</si>
  <si>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</si>
  <si>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</si>
  <si>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</si>
  <si>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</si>
  <si>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</si>
  <si>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</si>
  <si>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</si>
  <si>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</si>
  <si>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</si>
  <si>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</si>
  <si>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</si>
  <si>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</si>
  <si>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</si>
  <si>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</si>
  <si>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</si>
  <si>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</si>
  <si>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</si>
  <si>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</si>
  <si>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</si>
  <si>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</si>
  <si>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</si>
  <si>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</si>
  <si>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</si>
  <si>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</si>
  <si>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</si>
  <si>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</si>
  <si>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</si>
  <si>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</si>
  <si>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</si>
  <si>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</si>
  <si>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</si>
  <si>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</si>
  <si>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</si>
  <si>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</si>
  <si>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</si>
  <si>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</si>
  <si>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</si>
  <si>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</si>
  <si>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</si>
  <si>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</si>
  <si>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</si>
  <si>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</si>
  <si>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</si>
  <si>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</si>
  <si>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</si>
  <si>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</si>
  <si>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</si>
  <si>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</si>
  <si>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</si>
  <si>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</si>
  <si>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</si>
  <si>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</si>
  <si>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</si>
  <si>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</si>
  <si>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</si>
  <si>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</si>
  <si>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</si>
  <si>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</si>
  <si>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</si>
  <si>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</si>
  <si>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</si>
  <si>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</si>
  <si>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</si>
  <si>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</si>
  <si>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</si>
  <si>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</si>
  <si>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</si>
  <si>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</si>
  <si>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</si>
  <si>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</si>
  <si>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</si>
  <si>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</si>
  <si>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</si>
  <si>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</si>
  <si>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</si>
  <si>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</si>
  <si>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</si>
  <si>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</si>
  <si>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</si>
  <si>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</si>
  <si>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</si>
  <si>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</si>
  <si>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</si>
  <si>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</si>
  <si>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</si>
  <si>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</si>
  <si>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</si>
  <si>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</si>
  <si>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</si>
  <si>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</si>
  <si>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</si>
  <si>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</si>
  <si>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</si>
  <si>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</si>
  <si>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</si>
  <si>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</si>
  <si>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</si>
  <si>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</si>
  <si>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</si>
  <si>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</si>
  <si>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</si>
  <si>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</si>
  <si>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</si>
  <si>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</si>
  <si>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</si>
  <si>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</si>
  <si>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</si>
  <si>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</si>
  <si>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</si>
  <si>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</si>
  <si>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</si>
  <si>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</si>
  <si>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</si>
  <si>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</si>
  <si>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</si>
  <si>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</si>
  <si>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</si>
  <si>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</si>
  <si>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</si>
  <si>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</si>
  <si>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</si>
  <si>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</si>
  <si>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</si>
  <si>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</si>
  <si>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</si>
  <si>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</si>
  <si>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</si>
  <si>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</si>
  <si>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</si>
  <si>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</si>
  <si>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</si>
  <si>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</si>
  <si>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</si>
  <si>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</si>
  <si>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</si>
  <si>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</si>
  <si>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</si>
  <si>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</si>
  <si>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</si>
  <si>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</si>
  <si>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</si>
  <si>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</si>
  <si>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</si>
  <si>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</si>
  <si>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</si>
  <si>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</si>
  <si>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</si>
  <si>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</si>
  <si>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</si>
  <si>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</si>
  <si>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</si>
  <si>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</si>
  <si>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</si>
  <si>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</si>
  <si>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</si>
  <si>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</si>
  <si>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</si>
  <si>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</si>
  <si>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</si>
  <si>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</si>
  <si>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</si>
  <si>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</si>
  <si>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</si>
  <si>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</si>
  <si>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</si>
  <si>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</si>
  <si>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</si>
  <si>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</si>
  <si>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</si>
  <si>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</si>
  <si>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</si>
  <si>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</si>
  <si>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</si>
  <si>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</si>
  <si>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</si>
  <si>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</si>
  <si>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</si>
  <si>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</si>
  <si>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</si>
  <si>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</si>
  <si>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</si>
  <si>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</si>
  <si>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</si>
  <si>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</si>
  <si>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</si>
  <si>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</si>
  <si>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</si>
  <si>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</si>
  <si>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</si>
  <si>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</si>
  <si>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</si>
  <si>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</si>
  <si>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</si>
  <si>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</si>
  <si>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</si>
  <si>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</si>
  <si>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</si>
  <si>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</si>
  <si>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</si>
  <si>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</si>
  <si>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</si>
  <si>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</si>
  <si>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</si>
  <si>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</si>
  <si>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</si>
  <si>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</si>
  <si>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</si>
  <si>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</si>
  <si>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</si>
  <si>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</si>
  <si>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</si>
  <si>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</si>
  <si>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</si>
  <si>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</si>
  <si>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</si>
  <si>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</si>
  <si>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</si>
  <si>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</si>
  <si>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</si>
  <si>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</si>
  <si>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</si>
  <si>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</si>
  <si>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</si>
  <si>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</si>
  <si>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</si>
  <si>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</si>
  <si>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</si>
  <si>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</si>
  <si>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</si>
  <si>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</si>
  <si>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</si>
  <si>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</si>
  <si>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</si>
  <si>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</si>
  <si>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</si>
  <si>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</si>
  <si>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</si>
  <si>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</si>
  <si>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</si>
  <si>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</si>
  <si>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</si>
  <si>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</si>
  <si>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</si>
  <si>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</si>
  <si>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</si>
  <si>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</si>
  <si>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</si>
  <si>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</si>
  <si>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</si>
  <si>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</si>
  <si>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</si>
  <si>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</si>
  <si>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</si>
  <si>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</si>
  <si>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</si>
  <si>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</si>
  <si>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</si>
  <si>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</si>
  <si>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</si>
  <si>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</si>
  <si>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</si>
  <si>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</si>
  <si>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</si>
  <si>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</si>
  <si>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</si>
  <si>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</si>
  <si>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</si>
  <si>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</si>
  <si>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</si>
  <si>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</si>
  <si>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</si>
  <si>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</si>
  <si>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</si>
  <si>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</si>
  <si>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</si>
  <si>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</si>
  <si>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</si>
  <si>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</si>
  <si>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</si>
  <si>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</si>
  <si>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</si>
  <si>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</si>
  <si>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</si>
  <si>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</si>
  <si>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</si>
  <si>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</si>
  <si>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</si>
  <si>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</si>
  <si>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</si>
  <si>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</si>
  <si>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</si>
  <si>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</si>
  <si>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</si>
  <si>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</si>
  <si>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</si>
  <si>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</si>
  <si>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</si>
  <si>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</si>
  <si>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</si>
  <si>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</si>
  <si>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</si>
  <si>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</si>
  <si>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</si>
  <si>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</si>
  <si>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</si>
  <si>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</si>
  <si>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</si>
  <si>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</si>
  <si>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</si>
  <si>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</si>
  <si>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</si>
  <si>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</si>
  <si>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</si>
  <si>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</si>
  <si>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</si>
  <si>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</si>
  <si>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</si>
  <si>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</si>
  <si>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</si>
  <si>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</si>
  <si>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</si>
  <si>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</si>
  <si>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</si>
  <si>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</si>
  <si>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</si>
  <si>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</si>
  <si>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</si>
  <si>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</si>
  <si>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</si>
  <si>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</si>
  <si>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</si>
  <si>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</si>
  <si>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</si>
  <si>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</si>
  <si>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</si>
  <si>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</si>
  <si>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</si>
  <si>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</si>
  <si>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</si>
  <si>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</si>
  <si>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</si>
  <si>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</si>
  <si>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</si>
  <si>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</si>
  <si>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</si>
  <si>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</si>
  <si>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</si>
  <si>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</si>
  <si>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</si>
  <si>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</si>
  <si>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</si>
  <si>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</si>
  <si>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</si>
  <si>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</si>
  <si>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</si>
  <si>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</si>
  <si>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</si>
  <si>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</si>
  <si>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</si>
  <si>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</si>
  <si>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</si>
  <si>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</si>
  <si>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</si>
  <si>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</si>
  <si>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</si>
  <si>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</si>
  <si>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</si>
  <si>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</si>
  <si>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</si>
  <si>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</si>
  <si>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</si>
  <si>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</si>
  <si>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</si>
  <si>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</si>
  <si>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</si>
  <si>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</si>
  <si>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</si>
  <si>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</si>
  <si>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</si>
  <si>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</si>
  <si>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</si>
  <si>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</si>
  <si>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</si>
  <si>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</si>
  <si>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</si>
  <si>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</si>
  <si>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</si>
  <si>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</si>
  <si>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</si>
  <si>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</si>
  <si>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</si>
  <si>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</si>
  <si>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</si>
  <si>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</si>
  <si>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</si>
  <si>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</si>
  <si>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</si>
  <si>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</si>
  <si>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</si>
  <si>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</si>
  <si>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</si>
  <si>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</si>
  <si>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</si>
  <si>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</si>
  <si>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</si>
  <si>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</si>
  <si>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</si>
  <si>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</si>
  <si>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</si>
  <si>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</si>
  <si>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</si>
  <si>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</si>
  <si>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</si>
  <si>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</si>
  <si>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</si>
  <si>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</si>
  <si>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</si>
  <si>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</si>
  <si>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</si>
  <si>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</si>
  <si>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</si>
  <si>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</si>
  <si>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</si>
  <si>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</si>
  <si>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</si>
  <si>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</si>
  <si>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</si>
  <si>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</si>
  <si>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</si>
  <si>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</si>
  <si>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</si>
  <si>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</si>
  <si>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</si>
  <si>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</si>
  <si>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</si>
  <si>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</si>
  <si>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</si>
  <si>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</si>
  <si>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</si>
  <si>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</si>
  <si>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</si>
  <si>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</si>
  <si>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</si>
  <si>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</si>
  <si>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</si>
  <si>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</si>
  <si>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</si>
  <si>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</si>
  <si>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</si>
  <si>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</si>
  <si>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</si>
  <si>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</si>
  <si>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</si>
  <si>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</si>
  <si>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</si>
  <si>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</si>
  <si>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</si>
  <si>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</si>
  <si>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</si>
  <si>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</si>
  <si>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</si>
  <si>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</si>
  <si>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</si>
  <si>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</si>
  <si>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</si>
  <si>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</si>
  <si>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</si>
  <si>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</si>
  <si>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</si>
  <si>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</si>
  <si>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</si>
  <si>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</si>
  <si>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</si>
  <si>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</si>
  <si>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</si>
  <si>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</si>
  <si>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</si>
  <si>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</si>
  <si>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</si>
  <si>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</si>
  <si>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</si>
  <si>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</si>
  <si>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</si>
  <si>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</si>
  <si>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</si>
  <si>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</si>
  <si>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</si>
  <si>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</si>
  <si>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</si>
  <si>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</si>
  <si>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</si>
  <si>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</si>
  <si>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</si>
  <si>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</si>
  <si>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</si>
  <si>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</si>
  <si>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</si>
  <si>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</si>
  <si>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</si>
  <si>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</si>
  <si>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</si>
  <si>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</si>
  <si>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</si>
  <si>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</si>
  <si>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</si>
  <si>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</si>
  <si>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</si>
  <si>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</si>
  <si>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</si>
  <si>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</si>
  <si>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</si>
  <si>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</si>
  <si>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</si>
  <si>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</si>
  <si>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</si>
  <si>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</si>
  <si>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</si>
  <si>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</si>
  <si>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</si>
  <si>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</si>
  <si>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</si>
  <si>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</si>
  <si>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</si>
  <si>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</si>
  <si>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</si>
  <si>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</si>
  <si>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</si>
  <si>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</si>
  <si>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</si>
  <si>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</si>
  <si>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</si>
  <si>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</si>
  <si>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</si>
  <si>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</si>
  <si>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</si>
  <si>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</si>
  <si>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</si>
  <si>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</si>
  <si>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</si>
  <si>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</si>
  <si>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</si>
  <si>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</si>
  <si>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</si>
  <si>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</si>
  <si>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</si>
  <si>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</si>
  <si>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</si>
  <si>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</si>
  <si>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</si>
  <si>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</si>
  <si>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</si>
  <si>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</si>
  <si>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</si>
  <si>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</si>
  <si>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</si>
  <si>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</si>
  <si>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</si>
  <si>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</si>
  <si>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</si>
  <si>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</si>
  <si>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</si>
  <si>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</si>
  <si>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</si>
  <si>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</si>
  <si>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</si>
  <si>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</si>
  <si>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</si>
  <si>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</si>
  <si>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</si>
  <si>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</si>
  <si>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</si>
  <si>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</si>
  <si>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</si>
  <si>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</si>
  <si>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</si>
  <si>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</si>
  <si>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</si>
  <si>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</si>
  <si>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</si>
  <si>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</si>
  <si>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</si>
  <si>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</si>
  <si>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</si>
  <si>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</si>
  <si>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</si>
  <si>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</si>
  <si>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</si>
  <si>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</si>
  <si>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</si>
  <si>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</si>
  <si>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</si>
  <si>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</si>
  <si>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</si>
  <si>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</si>
  <si>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</si>
  <si>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</si>
  <si>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</si>
  <si>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</si>
  <si>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</si>
  <si>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</si>
  <si>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</si>
  <si>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</si>
  <si>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</si>
  <si>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</si>
  <si>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</si>
  <si>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</si>
  <si>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</si>
  <si>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</si>
  <si>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</si>
  <si>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</si>
  <si>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</si>
  <si>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</si>
  <si>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</si>
  <si>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</si>
  <si>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</si>
  <si>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</si>
  <si>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</si>
  <si>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</si>
  <si>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</si>
  <si>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</si>
  <si>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</si>
  <si>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</si>
  <si>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</si>
  <si>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</si>
  <si>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</si>
  <si>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</si>
  <si>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</si>
  <si>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</si>
  <si>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</si>
  <si>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</si>
  <si>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</si>
  <si>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</si>
  <si>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</si>
  <si>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</si>
  <si>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</si>
  <si>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</si>
  <si>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</si>
  <si>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</si>
  <si>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</si>
  <si>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</si>
  <si>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</si>
  <si>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</si>
  <si>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</si>
  <si>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</si>
  <si>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</si>
  <si>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</si>
  <si>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</si>
  <si>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</si>
  <si>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</si>
  <si>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</si>
  <si>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</si>
  <si>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</si>
  <si>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</si>
  <si>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</si>
  <si>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</si>
  <si>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</si>
  <si>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</si>
  <si>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</si>
  <si>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</si>
  <si>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</si>
  <si>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</si>
  <si>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</si>
  <si>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</si>
  <si>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</si>
  <si>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</si>
  <si>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</si>
  <si>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</si>
  <si>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</si>
  <si>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</si>
  <si>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</si>
  <si>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</si>
  <si>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</si>
  <si>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</si>
  <si>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</si>
  <si>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</si>
  <si>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</si>
  <si>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</si>
  <si>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</si>
  <si>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</si>
  <si>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</si>
  <si>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</si>
  <si>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</si>
  <si>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</si>
  <si>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</si>
  <si>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</si>
  <si>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</si>
  <si>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</si>
  <si>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</si>
  <si>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</si>
  <si>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</si>
  <si>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</si>
  <si>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</si>
  <si>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</si>
  <si>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</si>
  <si>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</si>
  <si>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</si>
  <si>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</si>
  <si>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</si>
  <si>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</si>
  <si>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</si>
  <si>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</si>
  <si>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</si>
  <si>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</si>
  <si>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</si>
  <si>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</si>
  <si>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</si>
  <si>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</si>
  <si>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</si>
  <si>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</si>
  <si>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</si>
  <si>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</si>
  <si>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</si>
  <si>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</si>
  <si>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</si>
  <si>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</si>
  <si>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</si>
  <si>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</si>
  <si>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</si>
  <si>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</si>
  <si>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</si>
  <si>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</si>
  <si>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</si>
  <si>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</si>
  <si>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</si>
  <si>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</si>
  <si>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</si>
  <si>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</si>
  <si>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</si>
  <si>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</si>
  <si>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</si>
  <si>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</si>
  <si>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</si>
  <si>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</si>
  <si>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</si>
  <si>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</si>
  <si>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</si>
  <si>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</si>
  <si>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</si>
  <si>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</si>
  <si>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</si>
  <si>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</si>
  <si>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</si>
  <si>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</si>
  <si>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</si>
  <si>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</si>
  <si>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</si>
  <si>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</si>
  <si>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</si>
  <si>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</si>
  <si>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</si>
  <si>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</si>
  <si>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</si>
  <si>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</si>
  <si>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</si>
  <si>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</si>
  <si>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</si>
  <si>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</si>
  <si>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</si>
  <si>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</si>
  <si>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</si>
  <si>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</si>
  <si>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</si>
  <si>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</si>
  <si>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</si>
  <si>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</si>
  <si>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</si>
  <si>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</si>
  <si>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</si>
  <si>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</si>
  <si>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</si>
  <si>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</si>
  <si>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</si>
  <si>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</si>
  <si>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</si>
  <si>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</si>
  <si>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</si>
  <si>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</si>
  <si>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</si>
  <si>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</si>
  <si>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</si>
  <si>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</si>
  <si>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</si>
  <si>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</si>
  <si>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</si>
  <si>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</si>
  <si>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</si>
  <si>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</si>
  <si>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</si>
  <si>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</si>
  <si>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</si>
  <si>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</si>
  <si>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</si>
  <si>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</si>
  <si>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</si>
  <si>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</si>
  <si>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</si>
  <si>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</si>
  <si>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</si>
  <si>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</si>
  <si>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</si>
  <si>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</si>
  <si>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</si>
  <si>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</si>
  <si>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</si>
  <si>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</si>
  <si>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</si>
  <si>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</si>
  <si>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</si>
  <si>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</si>
  <si>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</si>
  <si>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</si>
  <si>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</si>
  <si>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</si>
  <si>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</si>
  <si>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</si>
  <si>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</si>
  <si>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</si>
  <si>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</si>
  <si>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</si>
  <si>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</si>
  <si>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</si>
  <si>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</si>
  <si>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</si>
  <si>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</si>
  <si>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</si>
  <si>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</si>
  <si>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</si>
  <si>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</si>
  <si>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</si>
  <si>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</si>
  <si>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</si>
  <si>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</si>
  <si>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</si>
  <si>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</si>
  <si>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</si>
  <si>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</si>
  <si>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</si>
  <si>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</si>
  <si>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</si>
  <si>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</si>
  <si>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</si>
  <si>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</si>
  <si>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</si>
  <si>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</si>
  <si>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</si>
  <si>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</si>
  <si>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</si>
  <si>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</si>
  <si>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</si>
  <si>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</si>
  <si>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</si>
  <si>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</si>
  <si>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</si>
  <si>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</si>
  <si>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</si>
  <si>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</si>
  <si>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</si>
  <si>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</si>
  <si>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</si>
  <si>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</si>
  <si>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</si>
  <si>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</si>
  <si>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</si>
  <si>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</si>
  <si>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</si>
  <si>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</si>
  <si>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</si>
  <si>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</si>
  <si>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</si>
  <si>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</si>
  <si>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</si>
  <si>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</si>
  <si>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</si>
  <si>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</si>
  <si>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</si>
  <si>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</si>
  <si>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</si>
  <si>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</si>
  <si>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</si>
  <si>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</si>
  <si>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</si>
  <si>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</si>
  <si>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</si>
  <si>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</si>
  <si>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</si>
  <si>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</si>
  <si>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</si>
  <si>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</si>
  <si>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</si>
  <si>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</si>
  <si>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</si>
  <si>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</si>
  <si>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</si>
  <si>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</si>
  <si>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</si>
  <si>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</si>
  <si>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</si>
  <si>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</si>
  <si>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</si>
  <si>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</si>
  <si>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</si>
  <si>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</si>
  <si>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</si>
  <si>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</si>
  <si>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</si>
  <si>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</si>
  <si>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</si>
  <si>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</si>
  <si>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</si>
  <si>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</si>
  <si>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</si>
  <si>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</si>
  <si>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</si>
  <si>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</si>
  <si>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</si>
  <si>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</si>
  <si>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</si>
  <si>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</si>
  <si>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</si>
  <si>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</si>
  <si>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</si>
  <si>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</si>
  <si>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</si>
  <si>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</si>
  <si>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</si>
  <si>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</si>
  <si>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</si>
  <si>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</si>
  <si>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</si>
  <si>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</si>
  <si>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</si>
  <si>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</si>
  <si>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</si>
  <si>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</si>
  <si>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</si>
  <si>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</si>
  <si>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</si>
  <si>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</si>
  <si>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</si>
  <si>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</si>
  <si>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</si>
  <si>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</si>
  <si>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</si>
  <si>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</si>
  <si>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</si>
  <si>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</si>
  <si>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</si>
  <si>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</si>
  <si>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</si>
  <si>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</si>
  <si>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</si>
  <si>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</si>
  <si>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</si>
  <si>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</si>
  <si>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</si>
  <si>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</si>
  <si>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</si>
  <si>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</si>
  <si>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</si>
  <si>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</si>
  <si>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</si>
  <si>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</si>
  <si>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</si>
  <si>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</si>
  <si>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</si>
  <si>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</si>
  <si>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</si>
  <si>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</si>
  <si>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</si>
  <si>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</si>
  <si>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</si>
  <si>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</si>
  <si>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</si>
  <si>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</si>
  <si>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</si>
  <si>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</si>
  <si>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</si>
  <si>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</si>
  <si>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</si>
  <si>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</si>
  <si>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</si>
  <si>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</si>
  <si>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</si>
  <si>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</si>
  <si>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</si>
  <si>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</si>
  <si>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</si>
  <si>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</si>
  <si>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</si>
  <si>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</si>
  <si>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</si>
  <si>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</si>
  <si>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</si>
  <si>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</si>
  <si>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</si>
  <si>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</si>
  <si>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</si>
  <si>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</si>
  <si>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</si>
  <si>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</si>
  <si>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</si>
  <si>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</si>
  <si>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</si>
  <si>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</si>
  <si>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</si>
  <si>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</si>
  <si>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</si>
  <si>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</si>
  <si>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</si>
  <si>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</si>
  <si>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</si>
  <si>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</si>
  <si>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</si>
  <si>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</si>
  <si>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</si>
  <si>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</si>
  <si>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</si>
  <si>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</si>
  <si>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</si>
  <si>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</si>
  <si>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</si>
  <si>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</si>
  <si>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</si>
  <si>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</si>
  <si>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</si>
  <si>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</si>
  <si>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</si>
  <si>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</si>
  <si>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</si>
  <si>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</si>
  <si>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</si>
  <si>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</si>
  <si>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</si>
  <si>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</si>
  <si>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</si>
  <si>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</si>
  <si>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</si>
  <si>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</si>
  <si>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</si>
  <si>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</si>
  <si>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</si>
  <si>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</si>
  <si>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</si>
  <si>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</si>
  <si>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</si>
  <si>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</si>
  <si>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</si>
  <si>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</si>
  <si>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</si>
  <si>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</si>
  <si>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</si>
  <si>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</si>
  <si>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</si>
  <si>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</si>
  <si>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</si>
  <si>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</si>
  <si>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</si>
  <si>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</si>
  <si>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</si>
  <si>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</si>
  <si>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</si>
  <si>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</si>
  <si>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</si>
  <si>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</si>
  <si>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</si>
  <si>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</si>
  <si>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</si>
  <si>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</si>
  <si>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</si>
  <si>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</si>
  <si>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</si>
  <si>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</si>
  <si>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</si>
  <si>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</si>
  <si>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</si>
  <si>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</si>
  <si>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</si>
  <si>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</si>
  <si>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</si>
  <si>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</si>
  <si>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</si>
  <si>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</si>
  <si>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</si>
  <si>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</si>
  <si>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</si>
  <si>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</si>
  <si>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</si>
  <si>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</si>
  <si>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</si>
  <si>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</si>
  <si>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</si>
  <si>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</si>
  <si>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</si>
  <si>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</si>
  <si>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</si>
  <si>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</si>
  <si>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</si>
  <si>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</si>
  <si>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</si>
  <si>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</si>
  <si>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</si>
  <si>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</si>
  <si>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</si>
  <si>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</si>
  <si>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</si>
  <si>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</si>
  <si>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</si>
  <si>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</si>
  <si>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</si>
  <si>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</si>
  <si>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</si>
  <si>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</si>
  <si>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</si>
  <si>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</si>
  <si>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</si>
  <si>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</si>
  <si>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</si>
  <si>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</si>
  <si>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</si>
  <si>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</si>
  <si>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</si>
  <si>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</si>
  <si>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</si>
  <si>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</si>
  <si>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</si>
  <si>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</si>
  <si>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</si>
  <si>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</si>
  <si>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</si>
  <si>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</si>
  <si>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</si>
  <si>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</si>
  <si>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</si>
  <si>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</si>
  <si>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</si>
  <si>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</si>
  <si>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</si>
  <si>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</si>
  <si>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</si>
  <si>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</si>
  <si>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</si>
  <si>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</si>
  <si>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</si>
  <si>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</si>
  <si>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</si>
  <si>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</si>
  <si>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</si>
  <si>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</si>
  <si>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</si>
  <si>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</si>
  <si>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</si>
  <si>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</si>
  <si>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</si>
  <si>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</si>
  <si>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</si>
  <si>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</si>
  <si>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</si>
  <si>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</si>
  <si>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</si>
  <si>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</si>
  <si>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</si>
  <si>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</si>
  <si>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</si>
  <si>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</si>
  <si>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</si>
  <si>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</si>
  <si>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</si>
  <si>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</si>
  <si>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</si>
  <si>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</si>
  <si>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</si>
  <si>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</si>
  <si>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</si>
  <si>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</si>
  <si>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</si>
  <si>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</si>
  <si>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</si>
  <si>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</si>
  <si>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</si>
  <si>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</si>
  <si>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</si>
  <si>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</si>
  <si>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</si>
  <si>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</si>
  <si>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</si>
  <si>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</si>
  <si>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</si>
  <si>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</si>
  <si>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</si>
  <si>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</si>
  <si>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</si>
  <si>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</si>
  <si>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</si>
  <si>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</si>
  <si>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</si>
  <si>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</si>
  <si>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</si>
  <si>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</si>
  <si>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</si>
  <si>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</si>
  <si>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</si>
  <si>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</si>
  <si>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</si>
  <si>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</si>
  <si>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</si>
  <si>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</si>
  <si>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</si>
  <si>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</si>
  <si>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</si>
  <si>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</si>
  <si>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</si>
  <si>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</si>
  <si>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</si>
  <si>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</si>
  <si>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</si>
  <si>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</si>
  <si>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</si>
  <si>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</si>
  <si>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</si>
  <si>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</si>
  <si>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</si>
  <si>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</si>
  <si>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</si>
  <si>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</si>
  <si>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</si>
  <si>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</si>
  <si>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</si>
  <si>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</si>
  <si>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</si>
  <si>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</si>
  <si>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</si>
  <si>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</si>
  <si>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</si>
  <si>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</si>
  <si>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</si>
  <si>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</si>
  <si>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</si>
  <si>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</si>
  <si>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</si>
  <si>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</si>
  <si>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</si>
  <si>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</si>
  <si>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</si>
  <si>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</si>
  <si>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</si>
  <si>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</si>
  <si>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</si>
  <si>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</si>
  <si>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</si>
  <si>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</si>
  <si>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</si>
  <si>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</si>
  <si>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</si>
  <si>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</si>
  <si>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</si>
  <si>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</si>
  <si>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</si>
  <si>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</si>
  <si>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</si>
  <si>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</si>
  <si>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</si>
  <si>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</si>
  <si>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</si>
  <si>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</si>
  <si>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</si>
  <si>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</si>
  <si>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</si>
  <si>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</si>
  <si>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</si>
  <si>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</si>
  <si>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</si>
  <si>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</si>
  <si>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</si>
  <si>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</si>
  <si>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</si>
  <si>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</si>
  <si>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</si>
  <si>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</si>
  <si>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</si>
  <si>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</si>
  <si>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</si>
  <si>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</si>
  <si>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</si>
  <si>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</si>
  <si>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</si>
  <si>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</si>
  <si>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</si>
  <si>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</si>
  <si>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</si>
  <si>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</si>
  <si>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</si>
  <si>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</si>
  <si>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</si>
  <si>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</si>
  <si>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</si>
  <si>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</si>
  <si>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</si>
  <si>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</si>
  <si>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</si>
  <si>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</si>
  <si>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</si>
  <si>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</si>
  <si>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</si>
  <si>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</si>
  <si>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</si>
  <si>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</si>
  <si>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</si>
  <si>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</si>
  <si>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</si>
  <si>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</si>
  <si>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</si>
  <si>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</si>
  <si>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</si>
  <si>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</si>
  <si>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</si>
  <si>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</si>
  <si>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</si>
  <si>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</si>
  <si>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</si>
  <si>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</si>
  <si>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</si>
  <si>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</si>
  <si>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</si>
  <si>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</si>
  <si>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</si>
  <si>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</si>
  <si>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</si>
  <si>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</si>
  <si>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</si>
  <si>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</si>
  <si>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</si>
  <si>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</si>
  <si>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</si>
  <si>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</si>
  <si>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</si>
  <si>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</si>
  <si>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</si>
  <si>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</si>
  <si>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</si>
  <si>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</si>
  <si>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</si>
  <si>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</si>
  <si>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</si>
  <si>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</si>
  <si>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</si>
  <si>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</si>
  <si>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</si>
  <si>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</si>
  <si>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</si>
  <si>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</si>
  <si>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</si>
  <si>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</si>
  <si>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</si>
  <si>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</si>
  <si>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</si>
  <si>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</si>
  <si>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</si>
  <si>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</si>
  <si>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</si>
  <si>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</si>
  <si>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</si>
  <si>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</si>
  <si>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</si>
  <si>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</si>
  <si>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</si>
  <si>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</si>
  <si>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</si>
  <si>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</si>
  <si>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</si>
  <si>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</si>
  <si>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</si>
  <si>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</si>
  <si>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</si>
  <si>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</si>
  <si>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</si>
  <si>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</si>
  <si>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</si>
  <si>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</si>
  <si>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</si>
  <si>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</si>
  <si>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</si>
  <si>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</si>
  <si>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</si>
  <si>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</si>
  <si>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</si>
  <si>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</si>
  <si>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</si>
  <si>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</si>
  <si>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</si>
  <si>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</si>
  <si>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</si>
  <si>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</si>
  <si>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</si>
  <si>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</si>
  <si>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</si>
  <si>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</si>
  <si>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</si>
  <si>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</si>
  <si>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</si>
  <si>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</si>
  <si>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</si>
  <si>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</si>
  <si>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</si>
  <si>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</si>
  <si>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</si>
  <si>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</si>
  <si>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</si>
  <si>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</si>
  <si>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</si>
  <si>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</si>
  <si>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</si>
  <si>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</si>
  <si>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</si>
  <si>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</si>
  <si>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</si>
  <si>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</si>
  <si>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</si>
  <si>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</si>
  <si>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</si>
  <si>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</si>
  <si>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</si>
  <si>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</si>
  <si>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</si>
  <si>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</si>
  <si>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</si>
  <si>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</si>
  <si>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</si>
  <si>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</si>
  <si>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</si>
  <si>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</si>
  <si>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</si>
  <si>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</si>
  <si>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</si>
  <si>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</si>
  <si>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</si>
  <si>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</si>
  <si>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</si>
  <si>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</si>
  <si>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</si>
  <si>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</si>
  <si>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</si>
  <si>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</si>
  <si>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</si>
  <si>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</si>
  <si>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</si>
  <si>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</si>
  <si>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</si>
  <si>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</si>
  <si>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</si>
  <si>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</si>
  <si>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</si>
  <si>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</si>
  <si>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</si>
  <si>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</si>
  <si>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</si>
  <si>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</si>
  <si>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</si>
  <si>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</si>
  <si>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</si>
  <si>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</si>
  <si>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</si>
  <si>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</si>
  <si>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</si>
  <si>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</si>
  <si>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</si>
  <si>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</si>
  <si>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</si>
  <si>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</si>
  <si>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</si>
  <si>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</si>
  <si>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</si>
  <si>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</si>
  <si>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</si>
  <si>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</si>
  <si>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</si>
  <si>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</si>
  <si>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</si>
  <si>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</si>
  <si>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</si>
  <si>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</si>
  <si>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</si>
  <si>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</si>
  <si>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</si>
  <si>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</si>
  <si>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</si>
  <si>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</si>
  <si>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</si>
  <si>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</si>
  <si>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</si>
  <si>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</si>
  <si>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</si>
  <si>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</si>
  <si>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</si>
  <si>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</si>
  <si>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</si>
  <si>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</si>
  <si>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</si>
  <si>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</si>
  <si>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</si>
  <si>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</si>
  <si>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</si>
  <si>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</si>
  <si>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</si>
  <si>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</si>
  <si>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</si>
  <si>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</si>
  <si>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</si>
  <si>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</si>
  <si>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</si>
  <si>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</si>
  <si>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</si>
  <si>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</si>
  <si>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</si>
  <si>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</si>
  <si>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</si>
  <si>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</si>
  <si>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</si>
  <si>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</si>
  <si>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</si>
  <si>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</si>
  <si>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</si>
  <si>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</si>
  <si>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</si>
  <si>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</si>
  <si>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</si>
  <si>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</si>
  <si>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</si>
  <si>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</si>
  <si>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</si>
  <si>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</si>
  <si>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</si>
  <si>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</si>
  <si>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</si>
  <si>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</si>
  <si>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</si>
  <si>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</si>
  <si>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</si>
  <si>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</si>
  <si>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</si>
  <si>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</si>
  <si>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</si>
  <si>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</si>
  <si>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</si>
  <si>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</si>
  <si>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</si>
  <si>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</si>
  <si>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</si>
  <si>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</si>
  <si>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</si>
  <si>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</si>
  <si>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</si>
  <si>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</si>
  <si>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</si>
  <si>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</si>
  <si>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</si>
  <si>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</si>
  <si>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</si>
  <si>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</si>
  <si>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</si>
  <si>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</si>
  <si>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</si>
  <si>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</si>
  <si>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</si>
  <si>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</si>
  <si>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</si>
  <si>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</si>
  <si>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</si>
  <si>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</si>
  <si>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</si>
  <si>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</si>
  <si>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</si>
  <si>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</si>
  <si>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</si>
  <si>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</si>
  <si>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</si>
  <si>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</si>
  <si>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</si>
  <si>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</si>
  <si>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</si>
  <si>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</si>
  <si>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</si>
  <si>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</si>
  <si>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</si>
  <si>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</si>
  <si>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</si>
  <si>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</si>
  <si>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</si>
  <si>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</si>
  <si>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</si>
  <si>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</si>
  <si>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</si>
  <si>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</si>
  <si>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</si>
  <si>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</si>
  <si>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</si>
  <si>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</si>
  <si>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</si>
  <si>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</si>
  <si>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</si>
  <si>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</si>
  <si>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</si>
  <si>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</si>
  <si>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</si>
  <si>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</si>
  <si>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</si>
  <si>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</si>
  <si>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</si>
  <si>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</si>
  <si>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</si>
  <si>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</si>
  <si>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</si>
  <si>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</si>
  <si>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</si>
  <si>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</si>
  <si>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</si>
  <si>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</si>
  <si>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</si>
  <si>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</si>
  <si>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</si>
  <si>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</si>
  <si>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</si>
  <si>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</si>
  <si>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</si>
  <si>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</si>
  <si>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</si>
  <si>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</si>
  <si>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</si>
  <si>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</si>
  <si>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</si>
  <si>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</si>
  <si>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</si>
  <si>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</si>
  <si>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</si>
  <si>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</si>
  <si>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</si>
  <si>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</si>
  <si>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</si>
  <si>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</si>
  <si>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</si>
  <si>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</si>
  <si>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</si>
  <si>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</si>
  <si>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</si>
  <si>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</si>
  <si>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</si>
  <si>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</si>
  <si>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</si>
  <si>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</si>
  <si>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</si>
  <si>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</si>
  <si>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</si>
  <si>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</si>
  <si>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</si>
  <si>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</si>
  <si>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</si>
  <si>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</si>
  <si>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</si>
  <si>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</si>
  <si>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</si>
  <si>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</si>
  <si>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</si>
  <si>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</si>
  <si>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</si>
  <si>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</si>
  <si>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</si>
  <si>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</si>
  <si>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</si>
  <si>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</si>
  <si>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</si>
  <si>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</si>
  <si>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</si>
  <si>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</si>
  <si>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</si>
  <si>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</si>
  <si>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</si>
  <si>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</si>
  <si>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</si>
  <si>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</si>
  <si>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</si>
  <si>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</si>
  <si>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</si>
  <si>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</si>
  <si>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</si>
  <si>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</si>
  <si>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</si>
  <si>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</si>
  <si>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</si>
  <si>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</si>
  <si>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</si>
  <si>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</si>
  <si>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</si>
  <si>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</si>
  <si>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</si>
  <si>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</si>
  <si>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</si>
  <si>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</si>
  <si>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</si>
  <si>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</si>
  <si>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</si>
  <si>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</si>
  <si>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</si>
  <si>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</si>
  <si>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</si>
  <si>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</si>
  <si>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</si>
  <si>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</si>
  <si>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</si>
  <si>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</si>
  <si>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</si>
  <si>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</si>
  <si>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</si>
  <si>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</si>
  <si>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</si>
  <si>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</si>
  <si>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</si>
  <si>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</si>
  <si>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</si>
  <si>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</si>
  <si>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</si>
  <si>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</si>
  <si>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</si>
  <si>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</si>
  <si>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</si>
  <si>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</si>
  <si>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</si>
  <si>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</si>
  <si>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</si>
  <si>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</si>
  <si>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</si>
  <si>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</si>
  <si>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</si>
  <si>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</si>
  <si>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</si>
  <si>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</si>
  <si>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</si>
  <si>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</si>
  <si>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</si>
  <si>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</si>
  <si>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</si>
  <si>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</si>
  <si>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</si>
  <si>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</si>
  <si>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</si>
  <si>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</si>
  <si>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</si>
  <si>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</si>
  <si>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</si>
  <si>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</si>
  <si>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</si>
  <si>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</si>
  <si>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</si>
  <si>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</si>
  <si>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</si>
  <si>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</si>
  <si>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</si>
  <si>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</si>
  <si>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</si>
  <si>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</si>
  <si>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</si>
  <si>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</si>
  <si>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</si>
  <si>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</si>
  <si>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</si>
  <si>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</si>
  <si>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</si>
  <si>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</si>
  <si>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</si>
  <si>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</si>
  <si>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</si>
  <si>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</si>
  <si>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</si>
  <si>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</si>
  <si>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</si>
  <si>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</si>
  <si>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</si>
  <si>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</si>
  <si>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</si>
  <si>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</si>
  <si>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</si>
  <si>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</si>
  <si>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</si>
  <si>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</si>
  <si>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</si>
  <si>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</si>
  <si>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</si>
  <si>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</si>
  <si>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</si>
  <si>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</si>
  <si>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</si>
  <si>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</si>
  <si>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</si>
  <si>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</si>
  <si>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</si>
  <si>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</si>
  <si>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</si>
  <si>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</si>
  <si>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</si>
  <si>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</si>
  <si>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</si>
  <si>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</si>
  <si>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</si>
  <si>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</si>
  <si>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</si>
  <si>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</si>
  <si>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</si>
  <si>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</si>
  <si>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</si>
  <si>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</si>
  <si>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</si>
  <si>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</si>
  <si>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</si>
  <si>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</si>
  <si>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</si>
  <si>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</si>
  <si>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</si>
  <si>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</si>
  <si>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</si>
  <si>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</si>
  <si>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</si>
  <si>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</si>
  <si>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</si>
  <si>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</si>
  <si>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</si>
  <si>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</si>
  <si>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</si>
  <si>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</si>
  <si>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</si>
  <si>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</si>
  <si>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</si>
  <si>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</si>
  <si>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</si>
  <si>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</si>
  <si>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</si>
  <si>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</si>
  <si>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</si>
  <si>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</si>
  <si>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</si>
  <si>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</si>
  <si>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</si>
  <si>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</si>
  <si>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</si>
  <si>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</si>
  <si>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</si>
  <si>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</si>
  <si>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</si>
  <si>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</si>
  <si>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</si>
  <si>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</si>
  <si>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</si>
  <si>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</si>
  <si>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</si>
  <si>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</si>
  <si>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</si>
  <si>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</si>
  <si>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</si>
  <si>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</si>
  <si>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</si>
  <si>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</si>
  <si>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</si>
  <si>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</si>
  <si>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</si>
  <si>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</si>
  <si>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</si>
  <si>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</si>
  <si>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</si>
  <si>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</si>
  <si>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</si>
  <si>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</si>
  <si>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</si>
  <si>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</si>
  <si>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</si>
  <si>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</si>
  <si>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</si>
  <si>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</si>
  <si>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</si>
  <si>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</si>
  <si>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</si>
  <si>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</si>
  <si>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</si>
  <si>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</si>
  <si>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</si>
  <si>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</si>
  <si>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</si>
  <si>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</si>
  <si>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</si>
  <si>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</si>
  <si>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</si>
  <si>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</si>
  <si>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</si>
  <si>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</si>
  <si>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</si>
  <si>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</si>
  <si>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</si>
  <si>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</si>
  <si>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</si>
  <si>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</si>
  <si>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</si>
  <si>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</si>
  <si>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</si>
  <si>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</si>
  <si>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</si>
  <si>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</si>
  <si>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</si>
  <si>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</si>
  <si>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</si>
  <si>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</si>
  <si>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</si>
  <si>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</si>
  <si>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</si>
  <si>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</si>
  <si>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</si>
  <si>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</si>
  <si>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</si>
  <si>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</si>
  <si>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</si>
  <si>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</si>
  <si>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</si>
  <si>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</si>
  <si>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</si>
  <si>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</si>
  <si>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</si>
  <si>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</si>
  <si>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</si>
  <si>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</si>
  <si>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</si>
  <si>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</si>
  <si>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</si>
  <si>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</si>
  <si>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</si>
  <si>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</si>
  <si>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</si>
  <si>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</si>
  <si>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</si>
  <si>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</si>
  <si>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</si>
  <si>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</si>
  <si>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</si>
  <si>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</si>
  <si>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</si>
  <si>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</si>
  <si>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</si>
  <si>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</si>
  <si>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</si>
  <si>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</si>
  <si>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</si>
  <si>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</si>
  <si>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</si>
  <si>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</si>
  <si>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</si>
  <si>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</si>
  <si>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</si>
  <si>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</si>
  <si>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</si>
  <si>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</si>
  <si>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</si>
  <si>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</si>
  <si>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</si>
  <si>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</si>
  <si>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</si>
  <si>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</si>
  <si>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</si>
  <si>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</si>
  <si>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</si>
  <si>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</si>
  <si>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</si>
  <si>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</si>
  <si>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</si>
  <si>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</si>
  <si>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</si>
  <si>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</si>
  <si>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</si>
  <si>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</si>
  <si>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</si>
  <si>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</si>
  <si>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</si>
  <si>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</si>
  <si>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</si>
  <si>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</si>
  <si>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</si>
  <si>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</si>
  <si>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</si>
  <si>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</si>
  <si>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</si>
  <si>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</si>
  <si>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</si>
  <si>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</si>
  <si>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</si>
  <si>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</si>
  <si>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</si>
  <si>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</si>
  <si>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</si>
  <si>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</si>
  <si>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</si>
  <si>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</si>
  <si>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</si>
  <si>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</si>
  <si>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</si>
  <si>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</si>
  <si>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</si>
  <si>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</si>
  <si>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</si>
  <si>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</si>
  <si>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</si>
  <si>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</si>
  <si>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</si>
  <si>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</si>
  <si>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</si>
  <si>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</si>
  <si>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</si>
  <si>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</si>
  <si>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</si>
  <si>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</si>
  <si>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</si>
  <si>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</si>
  <si>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</si>
  <si>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</si>
  <si>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</si>
  <si>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</si>
  <si>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</si>
  <si>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</si>
  <si>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</si>
  <si>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</si>
  <si>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</si>
  <si>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</si>
  <si>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</si>
  <si>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</si>
  <si>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</si>
  <si>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</si>
  <si>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</si>
  <si>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</si>
  <si>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</si>
  <si>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</si>
  <si>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</si>
  <si>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</si>
  <si>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</si>
  <si>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</si>
  <si>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</si>
  <si>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</si>
  <si>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</si>
  <si>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</si>
  <si>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</si>
  <si>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</si>
  <si>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</si>
  <si>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</si>
  <si>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</si>
  <si>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</si>
  <si>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</si>
  <si>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</si>
  <si>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</si>
  <si>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</si>
  <si>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</si>
  <si>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</si>
  <si>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</si>
  <si>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</si>
  <si>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</si>
  <si>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</si>
  <si>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</si>
  <si>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</si>
  <si>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</si>
  <si>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</si>
  <si>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</si>
  <si>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</si>
  <si>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</si>
  <si>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</si>
  <si>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</si>
  <si>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</si>
  <si>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</si>
  <si>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</si>
  <si>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</si>
  <si>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</si>
  <si>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</si>
  <si>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</si>
  <si>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</si>
  <si>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</si>
  <si>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</si>
  <si>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</si>
  <si>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</si>
  <si>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</si>
  <si>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</si>
  <si>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</si>
  <si>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</si>
  <si>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</si>
  <si>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</si>
  <si>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</si>
  <si>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</si>
  <si>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</si>
  <si>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</si>
  <si>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</si>
  <si>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</si>
  <si>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</si>
  <si>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</si>
  <si>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</si>
  <si>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</si>
  <si>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</si>
  <si>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</si>
  <si>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</si>
  <si>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</si>
  <si>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</si>
  <si>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</si>
  <si>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</si>
  <si>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</si>
  <si>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</si>
  <si>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</si>
  <si>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</si>
  <si>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</si>
  <si>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</si>
  <si>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</si>
  <si>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</si>
  <si>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</si>
  <si>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</si>
  <si>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</si>
  <si>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</si>
  <si>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</si>
  <si>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</si>
  <si>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</si>
  <si>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</si>
  <si>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</si>
  <si>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</si>
  <si>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</si>
  <si>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</si>
  <si>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</si>
  <si>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</si>
  <si>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</si>
  <si>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</si>
  <si>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</si>
  <si>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</si>
  <si>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</si>
  <si>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</si>
  <si>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</si>
  <si>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</si>
  <si>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</si>
  <si>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</si>
  <si>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</si>
  <si>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</si>
  <si>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</si>
  <si>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</si>
  <si>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</si>
  <si>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</si>
  <si>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</si>
  <si>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</si>
  <si>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</si>
  <si>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</si>
  <si>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</si>
  <si>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</si>
  <si>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</si>
  <si>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</si>
  <si>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</si>
  <si>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</si>
  <si>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</si>
  <si>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</si>
  <si>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</si>
  <si>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</si>
  <si>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</si>
  <si>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</si>
  <si>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</si>
  <si>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</si>
  <si>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</si>
  <si>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</si>
  <si>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</si>
  <si>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</si>
  <si>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</si>
  <si>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</si>
  <si>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</si>
  <si>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</si>
  <si>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</si>
  <si>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</si>
  <si>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</si>
  <si>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</si>
  <si>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</si>
  <si>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</si>
  <si>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</si>
  <si>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</si>
  <si>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</si>
  <si>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</si>
  <si>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</si>
  <si>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</si>
  <si>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</si>
  <si>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</si>
  <si>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</si>
  <si>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</si>
  <si>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</si>
  <si>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</si>
  <si>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</si>
  <si>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</si>
  <si>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</si>
  <si>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</si>
  <si>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</si>
  <si>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</si>
  <si>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</si>
  <si>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</si>
  <si>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</si>
  <si>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</si>
  <si>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</si>
  <si>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</si>
  <si>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</si>
  <si>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</si>
  <si>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</si>
  <si>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</si>
  <si>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</si>
  <si>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</si>
  <si>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</si>
  <si>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</si>
  <si>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</si>
  <si>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</si>
  <si>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</si>
  <si>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</si>
  <si>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</si>
  <si>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</si>
  <si>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</si>
  <si>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</si>
  <si>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</si>
  <si>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</si>
  <si>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</si>
  <si>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</si>
  <si>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</si>
  <si>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</si>
  <si>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</si>
  <si>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</si>
  <si>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</si>
  <si>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</si>
  <si>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</si>
  <si>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</si>
  <si>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</si>
  <si>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</si>
  <si>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</si>
  <si>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</si>
  <si>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</si>
  <si>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</si>
  <si>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</si>
  <si>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</si>
  <si>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</si>
  <si>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</si>
  <si>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</si>
  <si>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</si>
  <si>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</si>
  <si>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</si>
  <si>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</si>
  <si>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</si>
  <si>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</si>
  <si>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</si>
  <si>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</si>
  <si>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</si>
  <si>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</si>
  <si>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</si>
  <si>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</si>
  <si>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</si>
  <si>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</si>
  <si>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</si>
  <si>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</si>
  <si>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</si>
  <si>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</si>
  <si>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</si>
  <si>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</si>
  <si>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</si>
  <si>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</si>
  <si>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</si>
  <si>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</si>
  <si>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</si>
  <si>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</si>
  <si>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</si>
  <si>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</si>
  <si>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</si>
  <si>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</si>
  <si>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</si>
  <si>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</si>
  <si>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</si>
  <si>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</si>
  <si>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</si>
  <si>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</si>
  <si>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</si>
  <si>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</si>
  <si>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</si>
  <si>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</si>
  <si>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</si>
  <si>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</si>
  <si>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</si>
  <si>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</si>
  <si>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</si>
  <si>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</si>
  <si>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</si>
  <si>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</si>
  <si>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</si>
  <si>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</si>
  <si>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</si>
  <si>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</si>
  <si>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</si>
  <si>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</si>
  <si>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</si>
  <si>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</si>
  <si>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</si>
  <si>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</si>
  <si>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</si>
  <si>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</si>
  <si>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</si>
  <si>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</si>
  <si>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</si>
  <si>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</si>
  <si>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</si>
  <si>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</si>
  <si>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</si>
  <si>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</si>
  <si>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</si>
  <si>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</si>
  <si>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</si>
  <si>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</si>
  <si>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</si>
  <si>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</si>
  <si>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</si>
  <si>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</si>
  <si>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</si>
  <si>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</si>
  <si>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</si>
  <si>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</si>
  <si>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</si>
  <si>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</si>
  <si>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</si>
  <si>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</si>
  <si>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</si>
  <si>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</si>
  <si>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</si>
  <si>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</si>
  <si>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</si>
  <si>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</si>
  <si>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</si>
  <si>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</si>
  <si>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</si>
  <si>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</si>
  <si>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</si>
  <si>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</si>
  <si>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</si>
  <si>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</si>
  <si>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</si>
  <si>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</si>
  <si>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</si>
  <si>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</si>
  <si>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</si>
  <si>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</si>
  <si>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</si>
  <si>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</si>
  <si>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</si>
  <si>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</si>
  <si>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</si>
  <si>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</si>
  <si>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</si>
  <si>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</si>
  <si>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</si>
  <si>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</si>
  <si>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</si>
  <si>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</si>
  <si>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</si>
  <si>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</si>
  <si>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</si>
  <si>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</si>
  <si>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</si>
  <si>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</si>
  <si>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</si>
  <si>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</si>
  <si>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</si>
  <si>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</si>
  <si>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</si>
  <si>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</si>
  <si>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</si>
  <si>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</si>
  <si>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</si>
  <si>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</si>
  <si>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</si>
  <si>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</si>
  <si>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</si>
  <si>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</si>
  <si>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</si>
  <si>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</si>
  <si>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</si>
  <si>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</si>
  <si>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</si>
  <si>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</si>
  <si>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</si>
  <si>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</si>
  <si>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</si>
  <si>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</si>
  <si>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</si>
  <si>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</si>
  <si>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</si>
  <si>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</si>
  <si>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</si>
  <si>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</si>
  <si>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</si>
  <si>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</si>
  <si>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</si>
  <si>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</si>
  <si>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</si>
  <si>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</si>
  <si>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</si>
  <si>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</si>
  <si>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</si>
  <si>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</si>
  <si>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</si>
  <si>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</si>
  <si>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</si>
  <si>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</si>
  <si>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</si>
  <si>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</si>
  <si>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</si>
  <si>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</si>
  <si>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</si>
  <si>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</si>
  <si>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</si>
  <si>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</si>
  <si>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</si>
  <si>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</si>
  <si>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</si>
  <si>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</si>
  <si>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</si>
  <si>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</si>
  <si>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</si>
  <si>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</si>
  <si>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</si>
  <si>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</si>
  <si>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</si>
  <si>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</si>
  <si>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</si>
  <si>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</si>
  <si>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</si>
  <si>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</si>
  <si>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</si>
  <si>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</si>
  <si>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</si>
  <si>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</si>
  <si>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</si>
  <si>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</si>
  <si>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</si>
  <si>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</si>
  <si>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</si>
  <si>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</si>
  <si>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</si>
  <si>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</si>
  <si>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</si>
  <si>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</si>
  <si>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</si>
  <si>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</si>
  <si>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</si>
  <si>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</si>
  <si>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</si>
  <si>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</si>
  <si>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</si>
  <si>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</si>
  <si>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</si>
  <si>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</si>
  <si>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</si>
  <si>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</si>
  <si>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</si>
  <si>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</si>
  <si>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</si>
  <si>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</si>
  <si>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</si>
  <si>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</si>
  <si>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</si>
  <si>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</si>
  <si>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</si>
  <si>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</si>
  <si>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</si>
  <si>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</si>
  <si>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</si>
  <si>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</si>
  <si>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</si>
  <si>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</si>
  <si>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</si>
  <si>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</si>
  <si>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</si>
  <si>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</si>
  <si>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</si>
  <si>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</si>
  <si>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</si>
  <si>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</si>
  <si>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</si>
  <si>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</si>
  <si>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</si>
  <si>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</si>
  <si>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</si>
  <si>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</si>
  <si>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</si>
  <si>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</si>
  <si>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</si>
  <si>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</si>
  <si>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</si>
  <si>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</si>
  <si>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</si>
  <si>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</si>
  <si>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</si>
  <si>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</si>
  <si>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</si>
  <si>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</si>
  <si>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</si>
  <si>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</si>
  <si>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</si>
  <si>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</si>
  <si>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</si>
  <si>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</si>
  <si>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</si>
  <si>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</si>
  <si>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</si>
  <si>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</si>
  <si>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</si>
  <si>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</si>
  <si>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</si>
  <si>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</si>
  <si>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</si>
  <si>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</si>
  <si>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</si>
  <si>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</si>
  <si>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</si>
  <si>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</si>
  <si>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</si>
  <si>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</si>
  <si>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</si>
  <si>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</si>
  <si>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</si>
  <si>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</si>
  <si>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</si>
  <si>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</si>
  <si>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</si>
  <si>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</si>
  <si>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</si>
  <si>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</si>
  <si>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</si>
  <si>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</si>
  <si>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</si>
  <si>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</si>
  <si>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</si>
  <si>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</si>
  <si>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</si>
  <si>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</si>
  <si>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</si>
  <si>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</si>
  <si>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</si>
  <si>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</si>
  <si>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</si>
  <si>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</si>
  <si>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</si>
  <si>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</si>
  <si>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</si>
  <si>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</si>
  <si>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</si>
  <si>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</si>
  <si>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</si>
  <si>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</si>
  <si>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</si>
  <si>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</si>
  <si>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</si>
  <si>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</si>
  <si>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</si>
  <si>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</si>
  <si>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</si>
  <si>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</si>
  <si>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</si>
  <si>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</si>
  <si>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</si>
  <si>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</si>
  <si>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</si>
  <si>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</si>
  <si>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</si>
  <si>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</si>
  <si>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</si>
  <si>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</si>
  <si>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</si>
  <si>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</si>
  <si>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</si>
  <si>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</si>
  <si>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</si>
  <si>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</si>
  <si>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</si>
  <si>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</si>
  <si>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</si>
  <si>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</si>
  <si>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</si>
  <si>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</si>
  <si>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</si>
  <si>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</si>
  <si>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</si>
  <si>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</si>
  <si>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</si>
  <si>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</si>
  <si>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</si>
  <si>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</si>
  <si>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</si>
  <si>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</si>
  <si>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</si>
  <si>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</si>
  <si>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</si>
  <si>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</si>
  <si>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</si>
  <si>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</si>
  <si>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</si>
  <si>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</si>
  <si>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</si>
  <si>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</si>
  <si>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</si>
  <si>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</si>
  <si>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</si>
  <si>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</si>
  <si>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</si>
  <si>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</si>
  <si>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</si>
  <si>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</si>
  <si>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</si>
  <si>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</si>
  <si>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</si>
  <si>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</si>
  <si>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</si>
  <si>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</si>
  <si>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</si>
  <si>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</si>
  <si>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</si>
  <si>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</si>
  <si>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</si>
  <si>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</si>
  <si>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</si>
  <si>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</si>
  <si>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</si>
  <si>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</si>
  <si>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</si>
  <si>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</si>
  <si>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</si>
  <si>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</si>
  <si>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</si>
  <si>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</si>
  <si>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</si>
  <si>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</si>
  <si>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</si>
  <si>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</si>
  <si>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</si>
  <si>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</si>
  <si>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</si>
  <si>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</si>
  <si>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</si>
  <si>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</si>
  <si>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</si>
  <si>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</si>
  <si>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</si>
  <si>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</si>
  <si>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</si>
  <si>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</si>
  <si>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</si>
  <si>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</si>
  <si>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</si>
  <si>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</si>
  <si>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</si>
  <si>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</si>
  <si>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</si>
  <si>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</si>
  <si>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</si>
  <si>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</si>
  <si>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</si>
  <si>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</si>
  <si>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</si>
  <si>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</si>
  <si>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</si>
  <si>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</si>
  <si>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</si>
  <si>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</si>
  <si>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</si>
  <si>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</si>
  <si>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</si>
  <si>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</si>
  <si>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</si>
  <si>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</si>
  <si>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</si>
  <si>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</si>
  <si>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</si>
  <si>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</si>
  <si>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</si>
  <si>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</si>
  <si>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</si>
  <si>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</si>
  <si>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</si>
  <si>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</si>
  <si>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</si>
  <si>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</si>
  <si>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</si>
  <si>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</si>
  <si>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</si>
  <si>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</si>
  <si>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</si>
  <si>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</si>
  <si>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</si>
  <si>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</si>
  <si>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</si>
  <si>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</si>
  <si>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</si>
  <si>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</si>
  <si>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</si>
  <si>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</si>
  <si>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</si>
  <si>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</si>
  <si>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</si>
  <si>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</si>
  <si>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</si>
  <si>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</si>
  <si>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</si>
  <si>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</si>
  <si>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</si>
  <si>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</si>
  <si>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</si>
  <si>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</si>
  <si>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</si>
  <si>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</si>
  <si>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</si>
  <si>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</si>
  <si>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</si>
  <si>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</si>
  <si>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</si>
  <si>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</si>
  <si>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</si>
  <si>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</si>
  <si>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</si>
  <si>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</si>
  <si>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</si>
  <si>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</si>
  <si>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</si>
  <si>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</si>
  <si>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</si>
  <si>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</si>
  <si>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</si>
  <si>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</si>
  <si>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</si>
  <si>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</si>
  <si>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</si>
  <si>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</si>
  <si>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</si>
  <si>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</si>
  <si>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</si>
  <si>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</si>
  <si>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</si>
  <si>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</si>
  <si>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</si>
  <si>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</si>
  <si>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</si>
  <si>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</si>
  <si>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</si>
  <si>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</si>
  <si>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</si>
  <si>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</si>
  <si>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</si>
  <si>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</si>
  <si>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</si>
  <si>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</si>
  <si>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</si>
  <si>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</si>
  <si>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</si>
  <si>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</si>
  <si>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</si>
  <si>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</si>
  <si>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</si>
  <si>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</si>
  <si>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</si>
  <si>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</si>
  <si>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</si>
  <si>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</si>
  <si>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</si>
  <si>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</si>
  <si>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</si>
  <si>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</si>
  <si>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</si>
  <si>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</si>
  <si>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</si>
  <si>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</si>
  <si>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</si>
  <si>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</si>
  <si>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</si>
  <si>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</si>
  <si>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</si>
  <si>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</si>
  <si>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</si>
  <si>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</si>
  <si>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</si>
  <si>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</si>
  <si>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</si>
  <si>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</si>
  <si>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</si>
  <si>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</si>
  <si>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</si>
  <si>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</si>
  <si>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</si>
  <si>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</si>
  <si>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</si>
  <si>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</si>
  <si>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</si>
  <si>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</si>
  <si>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</si>
  <si>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</si>
  <si>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</si>
  <si>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</si>
  <si>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</si>
  <si>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</si>
  <si>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</si>
  <si>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</si>
  <si>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</si>
  <si>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</si>
  <si>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</si>
  <si>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</si>
  <si>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</si>
  <si>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</si>
  <si>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</si>
  <si>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</si>
  <si>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</si>
  <si>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</si>
  <si>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</si>
  <si>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</si>
  <si>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</si>
  <si>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</si>
  <si>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</si>
  <si>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</si>
  <si>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</si>
  <si>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</si>
  <si>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</si>
  <si>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</si>
  <si>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</si>
  <si>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</si>
  <si>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</si>
  <si>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</si>
  <si>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</si>
  <si>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</si>
  <si>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</si>
  <si>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</si>
  <si>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</si>
  <si>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</si>
  <si>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</si>
  <si>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</si>
  <si>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</si>
  <si>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</si>
  <si>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</si>
  <si>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</si>
  <si>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</si>
  <si>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</si>
  <si>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</si>
  <si>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</si>
  <si>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</si>
  <si>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</si>
  <si>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</si>
  <si>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</si>
  <si>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</si>
  <si>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</si>
  <si>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</si>
  <si>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</si>
  <si>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</si>
  <si>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</si>
  <si>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</si>
  <si>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</si>
  <si>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</si>
  <si>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</si>
  <si>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</si>
  <si>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</si>
  <si>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</si>
  <si>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</si>
  <si>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</si>
  <si>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</si>
  <si>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</si>
  <si>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</si>
  <si>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</si>
  <si>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</si>
  <si>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</si>
  <si>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</si>
  <si>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</si>
  <si>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</si>
  <si>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</si>
  <si>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</si>
  <si>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</si>
  <si>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</si>
  <si>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</si>
  <si>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</si>
  <si>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</si>
  <si>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</si>
  <si>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</si>
  <si>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</si>
  <si>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</si>
  <si>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</si>
  <si>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</si>
  <si>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</si>
  <si>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</si>
  <si>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</si>
  <si>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</si>
  <si>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</si>
  <si>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</si>
  <si>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</si>
  <si>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</si>
  <si>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</si>
  <si>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</si>
  <si>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</si>
  <si>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</si>
  <si>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</si>
  <si>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</si>
  <si>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</si>
  <si>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</si>
  <si>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</si>
  <si>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</si>
  <si>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</si>
  <si>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</si>
  <si>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</si>
  <si>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</si>
  <si>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</si>
  <si>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</si>
  <si>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</si>
  <si>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</si>
  <si>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</si>
  <si>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</si>
  <si>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</si>
  <si>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</si>
  <si>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</si>
  <si>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</si>
  <si>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</si>
  <si>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</si>
  <si>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</si>
  <si>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</si>
  <si>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</si>
  <si>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</si>
  <si>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</si>
  <si>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</si>
  <si>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</si>
  <si>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</si>
  <si>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</si>
  <si>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</si>
  <si>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</si>
  <si>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</si>
  <si>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</si>
  <si>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</si>
  <si>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</si>
  <si>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</si>
  <si>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</si>
  <si>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</si>
  <si>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</si>
  <si>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</si>
  <si>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</si>
  <si>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</si>
  <si>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</si>
  <si>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</si>
  <si>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</si>
  <si>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</si>
  <si>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</si>
  <si>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</si>
  <si>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</si>
  <si>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</si>
  <si>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</si>
  <si>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</si>
  <si>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</si>
  <si>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</si>
  <si>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</si>
  <si>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</si>
  <si>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</si>
  <si>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</si>
  <si>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</si>
  <si>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</si>
  <si>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</si>
  <si>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</si>
  <si>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</si>
  <si>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</si>
  <si>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</si>
  <si>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</si>
  <si>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</si>
  <si>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</si>
  <si>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</si>
  <si>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</si>
  <si>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</si>
  <si>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</si>
  <si>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</si>
  <si>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</si>
  <si>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</si>
  <si>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</si>
  <si>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</si>
  <si>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</si>
  <si>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</si>
  <si>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</si>
  <si>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</si>
  <si>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</si>
  <si>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</si>
  <si>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</si>
  <si>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</si>
  <si>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</si>
  <si>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</si>
  <si>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</si>
  <si>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</si>
  <si>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</si>
  <si>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</si>
  <si>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</si>
  <si>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</si>
  <si>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</si>
  <si>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</si>
  <si>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</si>
  <si>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</si>
  <si>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</si>
  <si>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</si>
  <si>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</si>
  <si>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</si>
  <si>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</si>
  <si>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</si>
  <si>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</si>
  <si>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</si>
  <si>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</si>
  <si>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</si>
  <si>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</si>
  <si>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</si>
  <si>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</si>
  <si>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</si>
  <si>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</si>
  <si>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</si>
  <si>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</si>
  <si>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</si>
  <si>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</si>
  <si>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</si>
  <si>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</si>
  <si>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</si>
  <si>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</si>
  <si>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</si>
  <si>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</si>
  <si>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</si>
  <si>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</si>
  <si>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</si>
  <si>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</si>
  <si>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</si>
  <si>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</si>
  <si>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</si>
  <si>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</si>
  <si>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</si>
  <si>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</si>
  <si>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</si>
  <si>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</si>
  <si>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</si>
  <si>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</si>
  <si>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</si>
  <si>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</si>
  <si>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</si>
  <si>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</si>
  <si>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</si>
  <si>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</si>
  <si>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</si>
  <si>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</si>
  <si>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</si>
  <si>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</si>
  <si>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</si>
  <si>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</si>
  <si>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</si>
  <si>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</si>
  <si>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</si>
  <si>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</si>
  <si>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</si>
  <si>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</si>
  <si>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</si>
  <si>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</si>
  <si>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</si>
  <si>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</si>
  <si>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</si>
  <si>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</si>
  <si>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</si>
  <si>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</si>
  <si>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</si>
  <si>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</si>
  <si>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</si>
  <si>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</si>
  <si>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</si>
  <si>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</si>
  <si>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</si>
  <si>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</si>
  <si>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</si>
  <si>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</si>
  <si>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</si>
  <si>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</si>
  <si>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</si>
  <si>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</si>
  <si>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</si>
  <si>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</si>
  <si>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</si>
  <si>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</si>
  <si>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</si>
  <si>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</si>
  <si>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</si>
  <si>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</si>
  <si>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</si>
  <si>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</si>
  <si>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</si>
  <si>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</si>
  <si>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</si>
  <si>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</si>
  <si>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</si>
  <si>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</si>
  <si>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</si>
  <si>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</si>
  <si>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</si>
  <si>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</si>
  <si>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</si>
  <si>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</si>
  <si>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</si>
  <si>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</si>
  <si>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</si>
  <si>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</si>
  <si>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</si>
  <si>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</si>
  <si>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</si>
  <si>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</si>
  <si>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</si>
  <si>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</si>
  <si>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</si>
  <si>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</si>
  <si>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</si>
  <si>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</si>
  <si>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</si>
  <si>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</si>
  <si>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</si>
  <si>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</si>
  <si>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</si>
  <si>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</si>
  <si>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</si>
  <si>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</si>
  <si>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</si>
  <si>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</si>
  <si>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</si>
  <si>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</si>
  <si>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</si>
  <si>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</si>
  <si>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</si>
  <si>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</si>
  <si>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</si>
  <si>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</si>
  <si>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COMPRA DE ALIMENTO PARA CANINOS DEL CTI ANTIOQUIA, CORDOBA Y SUCRE Y PRODUCTOS FARMACÉUTICOS</t>
  </si>
  <si>
    <t>10121800-10111300</t>
  </si>
  <si>
    <t>COMPRA DE CORTINAS CON INSTALACION, PERSINAS DE TELA.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</si>
  <si>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</si>
  <si>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</si>
  <si>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</si>
  <si>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</si>
  <si>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</si>
  <si>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</si>
  <si>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COMPRA DE BICICLETEROS CON INSTALACION Y TRANSPORTABLE EN ACERO INOXIDABLE  DE 1" CALIBRE 18 PARA FIJAR A PISO DE MEDIDA 200 CM X 48 CM, CAPACIDAD 6 BICICLETAS PARA LA DIRECC. SECCIONALES DE MEDELLIN, ANTIOQUIA, MONTERIA Y SUCRE</t>
  </si>
  <si>
    <t>30264500-95121646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</si>
  <si>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</si>
  <si>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</si>
  <si>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>COMPRA DE CONTENEDOR PLASTICO PARA BASURA DE 240 LITROS PARA LA SEDE DE LA FGN SECIONAL MEDELLIN, CORDOBA Y SUCRE, PUNTO ECOLÓGICO REGLAMENTARIO CON BASE METÁLICA DE TRES PUESTOS DE 55 LITROS, CUMPLIMIENTO DE  NUEVA NORMA E INSTALACION DE CONTENEDOR METALICO PARA CENTRO DE ACOPIO EN LA SECCIONAL MONTERIA</t>
  </si>
  <si>
    <t>24101510-95141803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</si>
  <si>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</si>
  <si>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</si>
  <si>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</si>
  <si>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</si>
  <si>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INSTALACION DE ACOMETIDA ELECTRICA ENTRE SUBESTACION PRINCIPAL Y SUBESTACIONES DE BAJA y SERVICIO DE MANTENIMEINTO Y REPARACION DE GENERADORES ELECTRICOS UPS, PLANTA ELECTRICA, REGULADORES DE VOLTAJE, SUBESTACIONES</t>
  </si>
  <si>
    <t>72101511-72151207-72101500-72151500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</si>
  <si>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</si>
  <si>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</si>
  <si>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</si>
  <si>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SERVICIO MEDICO VETERINARIO PARA LOS CANINOS DEL CTI ANTIOQUIA, CORDOBA Y SUCRE</t>
  </si>
  <si>
    <t>42121600-70122000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</si>
  <si>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</si>
  <si>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</si>
  <si>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DE MANTENIMIENTO CORRECTIVO DE LOS CENTROS DE ACOPIO (CONTENEDOR) DE RESIDUOS ORDINARIOS E INERTES Y GARITA DE SEGURIDAD METALICA EN LA SEDES DE LA FGN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</si>
  <si>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</si>
  <si>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ASCENSORES. INCLUYE REPUESTOS Y MANO DE OBRA.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</si>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</sst>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165" fontId="8" fillId="0" borderId="0" xfId="2" applyFont="1" applyProtection="1"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165" fontId="8" fillId="0" borderId="0" xfId="2" applyFont="1" applyFill="1" applyProtection="1">
      <protection locked="0"/>
    </xf>
    <xf numFmtId="165" fontId="11" fillId="7" borderId="0" xfId="2" applyFont="1" applyFill="1" applyProtection="1"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" fontId="5" fillId="0" borderId="0" xfId="0" applyNumberFormat="1" applyFont="1"/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4" fontId="14" fillId="0" borderId="0" xfId="0" applyNumberFormat="1" applyFont="1" applyAlignment="1">
      <alignment wrapText="1"/>
    </xf>
    <xf numFmtId="4" fontId="11" fillId="0" borderId="0" xfId="0" applyNumberFormat="1" applyFont="1"/>
    <xf numFmtId="49" fontId="16" fillId="0" borderId="0" xfId="26" applyNumberFormat="1" applyFont="1" applyAlignment="1" applyProtection="1">
      <alignment horizontal="left" vertical="center"/>
      <protection locked="0"/>
    </xf>
    <xf numFmtId="49" fontId="17" fillId="0" borderId="0" xfId="13" applyFont="1" applyProtection="1">
      <alignment horizontal="left" vertical="center"/>
      <protection locked="0"/>
    </xf>
    <xf numFmtId="49" fontId="10" fillId="0" borderId="0" xfId="13" applyFont="1" applyProtection="1">
      <alignment horizontal="left" vertical="center"/>
      <protection locked="0"/>
    </xf>
    <xf numFmtId="49" fontId="4" fillId="0" borderId="0" xfId="13" applyFont="1" applyProtection="1">
      <alignment horizontal="left" vertical="center"/>
      <protection locked="0"/>
    </xf>
    <xf numFmtId="4" fontId="10" fillId="0" borderId="0" xfId="0" applyNumberFormat="1" applyFont="1"/>
    <xf numFmtId="49" fontId="18" fillId="0" borderId="0" xfId="13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8" fillId="0" borderId="0" xfId="13" applyFont="1" applyProtection="1">
      <alignment horizontal="left" vertical="center"/>
      <protection locked="0"/>
    </xf>
    <xf numFmtId="0" fontId="10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26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7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5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10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7"/>
  <sheetViews>
    <sheetView tabSelected="1" zoomScale="40" zoomScaleNormal="40" zoomScaleSheetLayoutView="40" workbookViewId="0">
      <selection activeCell="S9" sqref="S9"/>
    </sheetView>
  </sheetViews>
  <sheetFormatPr baseColWidth="10" defaultColWidth="64.5703125" defaultRowHeight="18" x14ac:dyDescent="0.25"/>
  <cols>
    <col min="1" max="1" width="20.42578125" style="4" customWidth="1"/>
    <col min="2" max="2" width="80.42578125" style="36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7.42578125" style="8" customWidth="1"/>
    <col min="11" max="11" width="13.7109375" style="4" customWidth="1"/>
    <col min="12" max="12" width="13" style="4" customWidth="1"/>
    <col min="13" max="13" width="24.28515625" style="4" customWidth="1"/>
    <col min="14" max="14" width="19.42578125" style="4" customWidth="1"/>
    <col min="15" max="15" width="25.42578125" style="36" customWidth="1"/>
    <col min="16" max="16" width="29.85546875" style="4" customWidth="1"/>
    <col min="17" max="17" width="46.5703125" style="4" customWidth="1"/>
    <col min="18" max="18" width="0.28515625" style="5" customWidth="1"/>
    <col min="19" max="19" width="1" style="5" customWidth="1"/>
    <col min="20" max="16384" width="64.5703125" style="5"/>
  </cols>
  <sheetData>
    <row r="1" spans="1:18" x14ac:dyDescent="0.25">
      <c r="A1" s="37" t="s">
        <v>107776</v>
      </c>
      <c r="B1" s="38"/>
      <c r="C1" s="38"/>
      <c r="D1" s="38"/>
      <c r="E1" s="38"/>
      <c r="F1" s="38"/>
      <c r="G1" s="38"/>
      <c r="H1" s="38"/>
      <c r="I1" s="39"/>
      <c r="J1" s="39"/>
      <c r="K1" s="38"/>
      <c r="L1" s="38"/>
      <c r="M1" s="38"/>
      <c r="N1" s="38"/>
      <c r="O1" s="38"/>
      <c r="P1" s="38"/>
      <c r="Q1" s="38"/>
    </row>
    <row r="2" spans="1:18" x14ac:dyDescent="0.25">
      <c r="A2" s="38"/>
      <c r="B2" s="38"/>
      <c r="C2" s="38"/>
      <c r="D2" s="38"/>
      <c r="E2" s="38"/>
      <c r="F2" s="38"/>
      <c r="G2" s="38"/>
      <c r="H2" s="38"/>
      <c r="I2" s="39"/>
      <c r="J2" s="39"/>
      <c r="K2" s="38"/>
      <c r="L2" s="38"/>
      <c r="M2" s="38"/>
      <c r="N2" s="38"/>
      <c r="O2" s="38"/>
      <c r="P2" s="38"/>
      <c r="Q2" s="38"/>
    </row>
    <row r="3" spans="1:18" x14ac:dyDescent="0.25">
      <c r="A3" s="38"/>
      <c r="B3" s="38"/>
      <c r="C3" s="38"/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8"/>
      <c r="Q3" s="38"/>
    </row>
    <row r="4" spans="1:18" ht="90" customHeight="1" x14ac:dyDescent="0.25">
      <c r="A4" s="11" t="s">
        <v>107777</v>
      </c>
      <c r="B4" s="11" t="s">
        <v>107778</v>
      </c>
      <c r="C4" s="11" t="s">
        <v>107779</v>
      </c>
      <c r="D4" s="11" t="s">
        <v>107780</v>
      </c>
      <c r="E4" s="11" t="s">
        <v>107781</v>
      </c>
      <c r="F4" s="11" t="s">
        <v>5</v>
      </c>
      <c r="G4" s="11" t="s">
        <v>4</v>
      </c>
      <c r="H4" s="11" t="s">
        <v>39</v>
      </c>
      <c r="I4" s="13" t="s">
        <v>107782</v>
      </c>
      <c r="J4" s="13" t="s">
        <v>107783</v>
      </c>
      <c r="K4" s="11" t="s">
        <v>206</v>
      </c>
      <c r="L4" s="11" t="s">
        <v>94</v>
      </c>
      <c r="M4" s="11" t="s">
        <v>107784</v>
      </c>
      <c r="N4" s="12" t="s">
        <v>3</v>
      </c>
      <c r="O4" s="11" t="s">
        <v>107785</v>
      </c>
      <c r="P4" s="11" t="s">
        <v>107786</v>
      </c>
      <c r="Q4" s="12" t="s">
        <v>107787</v>
      </c>
    </row>
    <row r="5" spans="1:18" x14ac:dyDescent="0.25">
      <c r="A5" s="6"/>
      <c r="B5" s="21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21"/>
      <c r="P5" s="6"/>
      <c r="Q5" s="6"/>
    </row>
    <row r="6" spans="1:18" ht="108" x14ac:dyDescent="0.25">
      <c r="A6" s="21" t="s">
        <v>107834</v>
      </c>
      <c r="B6" s="33" t="s">
        <v>107833</v>
      </c>
      <c r="C6" s="9" t="s">
        <v>107790</v>
      </c>
      <c r="D6" s="9" t="s">
        <v>107790</v>
      </c>
      <c r="E6" s="9" t="s">
        <v>107789</v>
      </c>
      <c r="F6" s="9" t="s">
        <v>211</v>
      </c>
      <c r="G6" s="6" t="s">
        <v>65</v>
      </c>
      <c r="H6" s="6" t="s">
        <v>217</v>
      </c>
      <c r="I6" s="16">
        <f>300000000+1000000000+3000000</f>
        <v>1303000000</v>
      </c>
      <c r="J6" s="23">
        <f>300000000+1000000000+3000000</f>
        <v>1303000000</v>
      </c>
      <c r="K6" s="6" t="s">
        <v>211</v>
      </c>
      <c r="L6" s="6" t="s">
        <v>211</v>
      </c>
      <c r="M6" s="31" t="s">
        <v>107835</v>
      </c>
      <c r="N6" s="6" t="s">
        <v>111</v>
      </c>
      <c r="O6" s="21" t="s">
        <v>107791</v>
      </c>
      <c r="P6" s="6" t="s">
        <v>107798</v>
      </c>
      <c r="Q6" s="6" t="s">
        <v>107792</v>
      </c>
    </row>
    <row r="7" spans="1:18" ht="45" x14ac:dyDescent="0.25">
      <c r="A7" s="21" t="s">
        <v>107839</v>
      </c>
      <c r="B7" s="32" t="s">
        <v>107838</v>
      </c>
      <c r="C7" s="9" t="s">
        <v>217</v>
      </c>
      <c r="D7" s="9" t="s">
        <v>107788</v>
      </c>
      <c r="E7" s="9" t="s">
        <v>107817</v>
      </c>
      <c r="F7" s="9" t="s">
        <v>211</v>
      </c>
      <c r="G7" s="6" t="s">
        <v>72</v>
      </c>
      <c r="H7" s="6" t="s">
        <v>217</v>
      </c>
      <c r="I7" s="23">
        <f>3750000+2500000+6000000</f>
        <v>12250000</v>
      </c>
      <c r="J7" s="23">
        <f>3750000+2500000+6000000</f>
        <v>12250000</v>
      </c>
      <c r="K7" s="6" t="s">
        <v>211</v>
      </c>
      <c r="L7" s="6" t="s">
        <v>211</v>
      </c>
      <c r="M7" s="34" t="s">
        <v>107794</v>
      </c>
      <c r="N7" s="6" t="s">
        <v>111</v>
      </c>
      <c r="O7" s="21" t="s">
        <v>107814</v>
      </c>
      <c r="P7" s="6" t="s">
        <v>107797</v>
      </c>
      <c r="Q7" s="26" t="s">
        <v>107815</v>
      </c>
    </row>
    <row r="8" spans="1:18" ht="75" x14ac:dyDescent="0.25">
      <c r="A8" s="14" t="s">
        <v>107837</v>
      </c>
      <c r="B8" s="31" t="s">
        <v>107836</v>
      </c>
      <c r="C8" s="9" t="s">
        <v>107790</v>
      </c>
      <c r="D8" s="9" t="s">
        <v>107788</v>
      </c>
      <c r="E8" s="9" t="s">
        <v>107803</v>
      </c>
      <c r="F8" s="9" t="s">
        <v>211</v>
      </c>
      <c r="G8" s="6" t="s">
        <v>51</v>
      </c>
      <c r="H8" s="6" t="s">
        <v>217</v>
      </c>
      <c r="I8" s="10">
        <v>300000000</v>
      </c>
      <c r="J8" s="7">
        <v>300000000</v>
      </c>
      <c r="K8" s="6" t="s">
        <v>211</v>
      </c>
      <c r="L8" s="6" t="s">
        <v>211</v>
      </c>
      <c r="M8" s="31" t="s">
        <v>107801</v>
      </c>
      <c r="N8" s="6" t="s">
        <v>111</v>
      </c>
      <c r="O8" s="21" t="s">
        <v>107791</v>
      </c>
      <c r="P8" s="6" t="s">
        <v>107798</v>
      </c>
      <c r="Q8" s="6" t="s">
        <v>107792</v>
      </c>
    </row>
    <row r="9" spans="1:18" ht="120" x14ac:dyDescent="0.25">
      <c r="A9" s="14" t="s">
        <v>107841</v>
      </c>
      <c r="B9" s="31" t="s">
        <v>107840</v>
      </c>
      <c r="C9" s="9" t="s">
        <v>107790</v>
      </c>
      <c r="D9" s="9" t="s">
        <v>107788</v>
      </c>
      <c r="E9" s="9" t="s">
        <v>107813</v>
      </c>
      <c r="F9" s="9" t="s">
        <v>211</v>
      </c>
      <c r="G9" s="6" t="s">
        <v>51</v>
      </c>
      <c r="H9" s="6" t="s">
        <v>217</v>
      </c>
      <c r="I9" s="16">
        <v>120000000</v>
      </c>
      <c r="J9" s="7">
        <v>120000000</v>
      </c>
      <c r="K9" s="6" t="s">
        <v>211</v>
      </c>
      <c r="L9" s="6" t="s">
        <v>211</v>
      </c>
      <c r="M9" s="31" t="s">
        <v>107801</v>
      </c>
      <c r="N9" s="6" t="s">
        <v>111</v>
      </c>
      <c r="O9" s="21" t="s">
        <v>107791</v>
      </c>
      <c r="P9" s="6" t="s">
        <v>107798</v>
      </c>
      <c r="Q9" s="6" t="s">
        <v>107792</v>
      </c>
    </row>
    <row r="10" spans="1:18" ht="78.75" customHeight="1" x14ac:dyDescent="0.25">
      <c r="A10" s="14" t="s">
        <v>107843</v>
      </c>
      <c r="B10" s="31" t="s">
        <v>107842</v>
      </c>
      <c r="C10" s="9" t="s">
        <v>107790</v>
      </c>
      <c r="D10" s="9" t="s">
        <v>107790</v>
      </c>
      <c r="E10" s="9" t="s">
        <v>107820</v>
      </c>
      <c r="F10" s="9" t="s">
        <v>211</v>
      </c>
      <c r="G10" s="6" t="s">
        <v>72</v>
      </c>
      <c r="H10" s="6" t="s">
        <v>217</v>
      </c>
      <c r="I10" s="7">
        <f>25000000+25000000</f>
        <v>50000000</v>
      </c>
      <c r="J10" s="7">
        <f>25000000+25000000</f>
        <v>50000000</v>
      </c>
      <c r="K10" s="6" t="s">
        <v>211</v>
      </c>
      <c r="L10" s="6" t="s">
        <v>211</v>
      </c>
      <c r="M10" s="6" t="s">
        <v>107794</v>
      </c>
      <c r="N10" s="6" t="s">
        <v>111</v>
      </c>
      <c r="O10" s="21" t="s">
        <v>107814</v>
      </c>
      <c r="P10" s="6" t="s">
        <v>107797</v>
      </c>
      <c r="Q10" s="26" t="s">
        <v>107815</v>
      </c>
    </row>
    <row r="11" spans="1:18" ht="54" x14ac:dyDescent="0.25">
      <c r="A11" s="22" t="s">
        <v>107845</v>
      </c>
      <c r="B11" s="31" t="s">
        <v>107844</v>
      </c>
      <c r="C11" s="9" t="s">
        <v>217</v>
      </c>
      <c r="D11" s="9" t="s">
        <v>107788</v>
      </c>
      <c r="E11" s="9" t="s">
        <v>107813</v>
      </c>
      <c r="F11" s="9" t="s">
        <v>211</v>
      </c>
      <c r="G11" s="6" t="s">
        <v>72</v>
      </c>
      <c r="H11" s="6" t="s">
        <v>217</v>
      </c>
      <c r="I11" s="10">
        <v>15750000</v>
      </c>
      <c r="J11" s="7">
        <v>15750000</v>
      </c>
      <c r="K11" s="6" t="s">
        <v>211</v>
      </c>
      <c r="L11" s="6" t="s">
        <v>211</v>
      </c>
      <c r="M11" s="6" t="s">
        <v>107794</v>
      </c>
      <c r="N11" s="6" t="s">
        <v>111</v>
      </c>
      <c r="O11" s="21" t="s">
        <v>107814</v>
      </c>
      <c r="P11" s="6" t="s">
        <v>107797</v>
      </c>
      <c r="Q11" s="26" t="s">
        <v>107815</v>
      </c>
    </row>
    <row r="12" spans="1:18" ht="36" x14ac:dyDescent="0.25">
      <c r="A12" s="14" t="s">
        <v>107847</v>
      </c>
      <c r="B12" s="32" t="s">
        <v>107846</v>
      </c>
      <c r="C12" s="9" t="s">
        <v>107790</v>
      </c>
      <c r="D12" s="9" t="s">
        <v>107800</v>
      </c>
      <c r="E12" s="9" t="s">
        <v>107796</v>
      </c>
      <c r="F12" s="9" t="s">
        <v>211</v>
      </c>
      <c r="G12" s="6" t="s">
        <v>72</v>
      </c>
      <c r="H12" s="6" t="s">
        <v>217</v>
      </c>
      <c r="I12" s="10">
        <v>2500000</v>
      </c>
      <c r="J12" s="7">
        <v>2500000</v>
      </c>
      <c r="K12" s="29" t="s">
        <v>211</v>
      </c>
      <c r="L12" s="29" t="s">
        <v>211</v>
      </c>
      <c r="M12" s="21" t="s">
        <v>107794</v>
      </c>
      <c r="N12" s="6" t="s">
        <v>111</v>
      </c>
      <c r="O12" s="21" t="s">
        <v>107814</v>
      </c>
      <c r="P12" s="6" t="s">
        <v>107797</v>
      </c>
      <c r="Q12" s="26" t="s">
        <v>107815</v>
      </c>
    </row>
    <row r="13" spans="1:18" ht="92.25" customHeight="1" x14ac:dyDescent="0.25">
      <c r="A13" s="14" t="s">
        <v>104522</v>
      </c>
      <c r="B13" s="32" t="s">
        <v>107848</v>
      </c>
      <c r="C13" s="9" t="s">
        <v>107795</v>
      </c>
      <c r="D13" s="9" t="s">
        <v>107788</v>
      </c>
      <c r="E13" s="9" t="s">
        <v>107802</v>
      </c>
      <c r="F13" s="9" t="s">
        <v>211</v>
      </c>
      <c r="G13" s="6" t="s">
        <v>133</v>
      </c>
      <c r="H13" s="6" t="s">
        <v>217</v>
      </c>
      <c r="I13" s="16">
        <v>700000</v>
      </c>
      <c r="J13" s="7">
        <v>700000</v>
      </c>
      <c r="K13" s="6" t="s">
        <v>211</v>
      </c>
      <c r="L13" s="6" t="s">
        <v>211</v>
      </c>
      <c r="M13" s="6" t="s">
        <v>107793</v>
      </c>
      <c r="N13" s="6" t="s">
        <v>111</v>
      </c>
      <c r="O13" s="21" t="s">
        <v>107814</v>
      </c>
      <c r="P13" s="6" t="s">
        <v>107797</v>
      </c>
      <c r="Q13" s="26" t="s">
        <v>107815</v>
      </c>
    </row>
    <row r="14" spans="1:18" ht="177.75" customHeight="1" x14ac:dyDescent="0.25">
      <c r="A14" s="14" t="s">
        <v>107850</v>
      </c>
      <c r="B14" s="32" t="s">
        <v>107849</v>
      </c>
      <c r="C14" s="9" t="s">
        <v>107790</v>
      </c>
      <c r="D14" s="9" t="s">
        <v>107788</v>
      </c>
      <c r="E14" s="9" t="s">
        <v>107806</v>
      </c>
      <c r="F14" s="9" t="s">
        <v>211</v>
      </c>
      <c r="G14" s="6" t="s">
        <v>65</v>
      </c>
      <c r="H14" s="6" t="s">
        <v>217</v>
      </c>
      <c r="I14" s="23">
        <f>450000+30000000+6000000+32000000+4000000+9000000+4000000+40000000+94000000+1000000</f>
        <v>220450000</v>
      </c>
      <c r="J14" s="23">
        <f>450000+30000000+6000000+32000000+4000000+9000000+4000000+40000000+94000000+1000000</f>
        <v>220450000</v>
      </c>
      <c r="K14" s="6" t="s">
        <v>211</v>
      </c>
      <c r="L14" s="6" t="s">
        <v>211</v>
      </c>
      <c r="M14" s="21" t="s">
        <v>107835</v>
      </c>
      <c r="N14" s="6" t="s">
        <v>111</v>
      </c>
      <c r="O14" s="21" t="s">
        <v>107791</v>
      </c>
      <c r="P14" s="6" t="s">
        <v>107798</v>
      </c>
      <c r="Q14" s="6" t="s">
        <v>107792</v>
      </c>
      <c r="R14" s="35"/>
    </row>
    <row r="15" spans="1:18" ht="87.75" customHeight="1" x14ac:dyDescent="0.25">
      <c r="A15" s="14" t="s">
        <v>107852</v>
      </c>
      <c r="B15" s="31" t="s">
        <v>107851</v>
      </c>
      <c r="C15" s="9" t="s">
        <v>107790</v>
      </c>
      <c r="D15" s="9" t="s">
        <v>107800</v>
      </c>
      <c r="E15" s="9" t="s">
        <v>107817</v>
      </c>
      <c r="F15" s="9" t="s">
        <v>211</v>
      </c>
      <c r="G15" s="6" t="s">
        <v>72</v>
      </c>
      <c r="H15" s="6" t="s">
        <v>217</v>
      </c>
      <c r="I15" s="16">
        <v>9000000</v>
      </c>
      <c r="J15" s="23">
        <v>9000000</v>
      </c>
      <c r="K15" s="6" t="s">
        <v>211</v>
      </c>
      <c r="L15" s="6" t="s">
        <v>211</v>
      </c>
      <c r="M15" s="6" t="s">
        <v>107794</v>
      </c>
      <c r="N15" s="6" t="s">
        <v>111</v>
      </c>
      <c r="O15" s="21" t="s">
        <v>107814</v>
      </c>
      <c r="P15" s="6" t="s">
        <v>107798</v>
      </c>
      <c r="Q15" s="26" t="s">
        <v>107815</v>
      </c>
    </row>
    <row r="16" spans="1:18" ht="119.25" customHeight="1" x14ac:dyDescent="0.25">
      <c r="A16" s="14" t="s">
        <v>107812</v>
      </c>
      <c r="B16" s="31" t="s">
        <v>107853</v>
      </c>
      <c r="C16" s="9" t="s">
        <v>107795</v>
      </c>
      <c r="D16" s="9" t="s">
        <v>107795</v>
      </c>
      <c r="E16" s="9" t="s">
        <v>107789</v>
      </c>
      <c r="F16" s="9" t="s">
        <v>211</v>
      </c>
      <c r="G16" s="6" t="s">
        <v>72</v>
      </c>
      <c r="H16" s="6" t="s">
        <v>217</v>
      </c>
      <c r="I16" s="7">
        <f>152000000-50000000</f>
        <v>102000000</v>
      </c>
      <c r="J16" s="7">
        <f>152000000-50000000</f>
        <v>102000000</v>
      </c>
      <c r="K16" s="6" t="s">
        <v>211</v>
      </c>
      <c r="L16" s="6" t="s">
        <v>211</v>
      </c>
      <c r="M16" s="6" t="s">
        <v>107794</v>
      </c>
      <c r="N16" s="6" t="s">
        <v>111</v>
      </c>
      <c r="O16" s="21" t="s">
        <v>107814</v>
      </c>
      <c r="P16" s="6" t="s">
        <v>107797</v>
      </c>
      <c r="Q16" s="26" t="s">
        <v>107815</v>
      </c>
    </row>
    <row r="17" spans="1:18" ht="69.75" customHeight="1" x14ac:dyDescent="0.25">
      <c r="A17" s="22" t="s">
        <v>107816</v>
      </c>
      <c r="B17" s="31" t="s">
        <v>107854</v>
      </c>
      <c r="C17" s="9" t="s">
        <v>107788</v>
      </c>
      <c r="D17" s="9" t="s">
        <v>107790</v>
      </c>
      <c r="E17" s="9" t="s">
        <v>107804</v>
      </c>
      <c r="F17" s="9" t="s">
        <v>211</v>
      </c>
      <c r="G17" s="6" t="s">
        <v>65</v>
      </c>
      <c r="H17" s="6" t="s">
        <v>217</v>
      </c>
      <c r="I17" s="16">
        <f>335000000-30000000</f>
        <v>305000000</v>
      </c>
      <c r="J17" s="16">
        <f>335000000-30000000</f>
        <v>305000000</v>
      </c>
      <c r="K17" s="6" t="s">
        <v>211</v>
      </c>
      <c r="L17" s="6" t="s">
        <v>211</v>
      </c>
      <c r="M17" s="21" t="s">
        <v>107835</v>
      </c>
      <c r="N17" s="6" t="s">
        <v>111</v>
      </c>
      <c r="O17" s="21" t="s">
        <v>107791</v>
      </c>
      <c r="P17" s="6" t="s">
        <v>107797</v>
      </c>
      <c r="Q17" s="6" t="s">
        <v>107792</v>
      </c>
    </row>
    <row r="18" spans="1:18" ht="71.25" customHeight="1" x14ac:dyDescent="0.25">
      <c r="A18" s="22" t="s">
        <v>107856</v>
      </c>
      <c r="B18" s="31" t="s">
        <v>107855</v>
      </c>
      <c r="C18" s="9" t="s">
        <v>217</v>
      </c>
      <c r="D18" s="9" t="s">
        <v>107788</v>
      </c>
      <c r="E18" s="9" t="s">
        <v>107806</v>
      </c>
      <c r="F18" s="9" t="s">
        <v>211</v>
      </c>
      <c r="G18" s="6" t="s">
        <v>72</v>
      </c>
      <c r="H18" s="6" t="s">
        <v>217</v>
      </c>
      <c r="I18" s="7">
        <f>8500002+60000000+20000000</f>
        <v>88500002</v>
      </c>
      <c r="J18" s="7">
        <f>8500002+60000000+20000000</f>
        <v>88500002</v>
      </c>
      <c r="K18" s="6" t="s">
        <v>211</v>
      </c>
      <c r="L18" s="6" t="s">
        <v>211</v>
      </c>
      <c r="M18" s="6" t="s">
        <v>107794</v>
      </c>
      <c r="N18" s="6" t="s">
        <v>111</v>
      </c>
      <c r="O18" s="21" t="s">
        <v>107814</v>
      </c>
      <c r="P18" s="6" t="s">
        <v>107797</v>
      </c>
      <c r="Q18" s="26" t="s">
        <v>107815</v>
      </c>
    </row>
    <row r="19" spans="1:18" ht="95.25" customHeight="1" x14ac:dyDescent="0.25">
      <c r="A19" s="14" t="s">
        <v>107858</v>
      </c>
      <c r="B19" s="31" t="s">
        <v>107857</v>
      </c>
      <c r="C19" s="9" t="s">
        <v>107790</v>
      </c>
      <c r="D19" s="9" t="s">
        <v>107788</v>
      </c>
      <c r="E19" s="9" t="s">
        <v>107796</v>
      </c>
      <c r="F19" s="9" t="s">
        <v>211</v>
      </c>
      <c r="G19" s="6" t="s">
        <v>72</v>
      </c>
      <c r="H19" s="6" t="s">
        <v>217</v>
      </c>
      <c r="I19" s="16">
        <v>3500000</v>
      </c>
      <c r="J19" s="7">
        <v>3500000</v>
      </c>
      <c r="K19" s="6" t="s">
        <v>211</v>
      </c>
      <c r="L19" s="6" t="s">
        <v>211</v>
      </c>
      <c r="M19" s="6" t="s">
        <v>107794</v>
      </c>
      <c r="N19" s="6" t="s">
        <v>111</v>
      </c>
      <c r="O19" s="21" t="s">
        <v>107814</v>
      </c>
      <c r="P19" s="6" t="s">
        <v>107797</v>
      </c>
      <c r="Q19" s="26" t="s">
        <v>107815</v>
      </c>
    </row>
    <row r="20" spans="1:18" ht="77.25" customHeight="1" x14ac:dyDescent="0.25">
      <c r="A20" s="14" t="s">
        <v>107818</v>
      </c>
      <c r="B20" s="31" t="s">
        <v>107859</v>
      </c>
      <c r="C20" s="9" t="s">
        <v>107790</v>
      </c>
      <c r="D20" s="9" t="s">
        <v>107790</v>
      </c>
      <c r="E20" s="9" t="s">
        <v>107789</v>
      </c>
      <c r="F20" s="9" t="s">
        <v>211</v>
      </c>
      <c r="G20" s="6" t="s">
        <v>17</v>
      </c>
      <c r="H20" s="6" t="s">
        <v>217</v>
      </c>
      <c r="I20" s="16">
        <v>1600000000</v>
      </c>
      <c r="J20" s="23">
        <v>1600000000</v>
      </c>
      <c r="K20" s="6" t="s">
        <v>211</v>
      </c>
      <c r="L20" s="6" t="s">
        <v>211</v>
      </c>
      <c r="M20" s="6" t="s">
        <v>107826</v>
      </c>
      <c r="N20" s="6" t="s">
        <v>111</v>
      </c>
      <c r="O20" s="21" t="s">
        <v>107791</v>
      </c>
      <c r="P20" s="6" t="s">
        <v>107797</v>
      </c>
      <c r="Q20" s="6" t="s">
        <v>107792</v>
      </c>
    </row>
    <row r="21" spans="1:18" ht="94.5" customHeight="1" x14ac:dyDescent="0.25">
      <c r="A21" s="14" t="s">
        <v>107819</v>
      </c>
      <c r="B21" s="31" t="s">
        <v>107860</v>
      </c>
      <c r="C21" s="9" t="s">
        <v>217</v>
      </c>
      <c r="D21" s="9" t="s">
        <v>107788</v>
      </c>
      <c r="E21" s="9" t="s">
        <v>107803</v>
      </c>
      <c r="F21" s="9" t="s">
        <v>211</v>
      </c>
      <c r="G21" s="6" t="s">
        <v>72</v>
      </c>
      <c r="H21" s="6" t="s">
        <v>217</v>
      </c>
      <c r="I21" s="16">
        <v>24000000</v>
      </c>
      <c r="J21" s="7">
        <v>24000000</v>
      </c>
      <c r="K21" s="6" t="s">
        <v>211</v>
      </c>
      <c r="L21" s="6" t="s">
        <v>211</v>
      </c>
      <c r="M21" s="6" t="s">
        <v>107794</v>
      </c>
      <c r="N21" s="6" t="s">
        <v>111</v>
      </c>
      <c r="O21" s="21" t="s">
        <v>107814</v>
      </c>
      <c r="P21" s="6" t="s">
        <v>107797</v>
      </c>
      <c r="Q21" s="26" t="s">
        <v>107815</v>
      </c>
      <c r="R21" s="28"/>
    </row>
    <row r="22" spans="1:18" ht="95.25" customHeight="1" x14ac:dyDescent="0.25">
      <c r="A22" s="14" t="s">
        <v>107862</v>
      </c>
      <c r="B22" s="31" t="s">
        <v>107861</v>
      </c>
      <c r="C22" s="9" t="s">
        <v>107790</v>
      </c>
      <c r="D22" s="9" t="s">
        <v>107790</v>
      </c>
      <c r="E22" s="9" t="s">
        <v>107813</v>
      </c>
      <c r="F22" s="9" t="s">
        <v>211</v>
      </c>
      <c r="G22" s="6" t="s">
        <v>51</v>
      </c>
      <c r="H22" s="6" t="s">
        <v>217</v>
      </c>
      <c r="I22" s="23">
        <f>90000000+100000000</f>
        <v>190000000</v>
      </c>
      <c r="J22" s="23">
        <f>90000000+100000000</f>
        <v>190000000</v>
      </c>
      <c r="K22" s="6" t="s">
        <v>211</v>
      </c>
      <c r="L22" s="6" t="s">
        <v>211</v>
      </c>
      <c r="M22" s="21" t="s">
        <v>107801</v>
      </c>
      <c r="N22" s="6" t="s">
        <v>111</v>
      </c>
      <c r="O22" s="21" t="s">
        <v>107791</v>
      </c>
      <c r="P22" s="6" t="s">
        <v>107797</v>
      </c>
      <c r="Q22" s="6" t="s">
        <v>107792</v>
      </c>
      <c r="R22" s="15"/>
    </row>
    <row r="23" spans="1:18" ht="86.25" customHeight="1" x14ac:dyDescent="0.25">
      <c r="A23" s="14" t="s">
        <v>107822</v>
      </c>
      <c r="B23" s="31" t="s">
        <v>107863</v>
      </c>
      <c r="C23" s="9" t="s">
        <v>217</v>
      </c>
      <c r="D23" s="9" t="s">
        <v>107790</v>
      </c>
      <c r="E23" s="9" t="s">
        <v>107803</v>
      </c>
      <c r="F23" s="9" t="s">
        <v>211</v>
      </c>
      <c r="G23" s="6" t="s">
        <v>72</v>
      </c>
      <c r="H23" s="6" t="s">
        <v>217</v>
      </c>
      <c r="I23" s="10">
        <v>20000000</v>
      </c>
      <c r="J23" s="10">
        <v>20000000</v>
      </c>
      <c r="K23" s="6" t="s">
        <v>211</v>
      </c>
      <c r="L23" s="6" t="s">
        <v>211</v>
      </c>
      <c r="M23" s="6" t="s">
        <v>107794</v>
      </c>
      <c r="N23" s="6" t="s">
        <v>111</v>
      </c>
      <c r="O23" s="21" t="s">
        <v>107814</v>
      </c>
      <c r="P23" s="6" t="s">
        <v>107798</v>
      </c>
      <c r="Q23" s="26" t="s">
        <v>107815</v>
      </c>
      <c r="R23" s="30"/>
    </row>
    <row r="24" spans="1:18" ht="68.25" customHeight="1" x14ac:dyDescent="0.25">
      <c r="A24" s="14" t="s">
        <v>107865</v>
      </c>
      <c r="B24" s="31" t="s">
        <v>107864</v>
      </c>
      <c r="C24" s="9" t="s">
        <v>217</v>
      </c>
      <c r="D24" s="9" t="s">
        <v>107788</v>
      </c>
      <c r="E24" s="9" t="s">
        <v>107820</v>
      </c>
      <c r="F24" s="9" t="s">
        <v>211</v>
      </c>
      <c r="G24" s="6" t="s">
        <v>72</v>
      </c>
      <c r="H24" s="6" t="s">
        <v>217</v>
      </c>
      <c r="I24" s="10">
        <v>10000000</v>
      </c>
      <c r="J24" s="7">
        <v>10000000</v>
      </c>
      <c r="K24" s="6" t="s">
        <v>211</v>
      </c>
      <c r="L24" s="6" t="s">
        <v>211</v>
      </c>
      <c r="M24" s="6" t="s">
        <v>107794</v>
      </c>
      <c r="N24" s="6" t="s">
        <v>111</v>
      </c>
      <c r="O24" s="21" t="s">
        <v>107814</v>
      </c>
      <c r="P24" s="6" t="s">
        <v>107798</v>
      </c>
      <c r="Q24" s="26" t="s">
        <v>107815</v>
      </c>
      <c r="R24"/>
    </row>
    <row r="25" spans="1:18" ht="56.25" customHeight="1" x14ac:dyDescent="0.25">
      <c r="A25" s="14" t="s">
        <v>107867</v>
      </c>
      <c r="B25" s="31" t="s">
        <v>107866</v>
      </c>
      <c r="C25" s="9" t="s">
        <v>107790</v>
      </c>
      <c r="D25" s="9" t="s">
        <v>107788</v>
      </c>
      <c r="E25" s="9" t="s">
        <v>107803</v>
      </c>
      <c r="F25" s="9" t="s">
        <v>211</v>
      </c>
      <c r="G25" s="6" t="s">
        <v>72</v>
      </c>
      <c r="H25" s="6" t="s">
        <v>217</v>
      </c>
      <c r="I25" s="10">
        <v>25000000</v>
      </c>
      <c r="J25" s="7">
        <v>25000000</v>
      </c>
      <c r="K25" s="6" t="s">
        <v>211</v>
      </c>
      <c r="L25" s="6" t="s">
        <v>211</v>
      </c>
      <c r="M25" s="6" t="s">
        <v>107794</v>
      </c>
      <c r="N25" s="6" t="s">
        <v>111</v>
      </c>
      <c r="O25" s="21" t="s">
        <v>107814</v>
      </c>
      <c r="P25" s="6" t="s">
        <v>107797</v>
      </c>
      <c r="Q25" s="26" t="s">
        <v>107815</v>
      </c>
      <c r="R25" s="20"/>
    </row>
    <row r="26" spans="1:18" ht="49.5" customHeight="1" x14ac:dyDescent="0.25">
      <c r="A26" s="14" t="s">
        <v>107824</v>
      </c>
      <c r="B26" s="31" t="s">
        <v>107823</v>
      </c>
      <c r="C26" s="9" t="s">
        <v>217</v>
      </c>
      <c r="D26" s="9" t="s">
        <v>107795</v>
      </c>
      <c r="E26" s="9" t="s">
        <v>107820</v>
      </c>
      <c r="F26" s="9" t="s">
        <v>211</v>
      </c>
      <c r="G26" s="6" t="s">
        <v>72</v>
      </c>
      <c r="H26" s="6" t="s">
        <v>217</v>
      </c>
      <c r="I26" s="10">
        <v>10000000</v>
      </c>
      <c r="J26" s="7">
        <v>10000000</v>
      </c>
      <c r="K26" s="6" t="s">
        <v>211</v>
      </c>
      <c r="L26" s="6" t="s">
        <v>211</v>
      </c>
      <c r="M26" s="6" t="s">
        <v>107794</v>
      </c>
      <c r="N26" s="6" t="s">
        <v>111</v>
      </c>
      <c r="O26" s="21" t="s">
        <v>107814</v>
      </c>
      <c r="P26" s="6" t="s">
        <v>107797</v>
      </c>
      <c r="Q26" s="26" t="s">
        <v>107815</v>
      </c>
      <c r="R26" s="20"/>
    </row>
    <row r="27" spans="1:18" ht="51.75" customHeight="1" x14ac:dyDescent="0.25">
      <c r="A27" s="14" t="s">
        <v>107825</v>
      </c>
      <c r="B27" s="31" t="s">
        <v>107868</v>
      </c>
      <c r="C27" s="9" t="s">
        <v>107788</v>
      </c>
      <c r="D27" s="9" t="s">
        <v>107788</v>
      </c>
      <c r="E27" s="9" t="s">
        <v>107811</v>
      </c>
      <c r="F27" s="9" t="s">
        <v>211</v>
      </c>
      <c r="G27" s="6" t="s">
        <v>72</v>
      </c>
      <c r="H27" s="6" t="s">
        <v>217</v>
      </c>
      <c r="I27" s="16">
        <v>2000000</v>
      </c>
      <c r="J27" s="7">
        <v>2000000</v>
      </c>
      <c r="K27" s="6" t="s">
        <v>211</v>
      </c>
      <c r="L27" s="6" t="s">
        <v>211</v>
      </c>
      <c r="M27" s="6" t="s">
        <v>107794</v>
      </c>
      <c r="N27" s="6" t="s">
        <v>111</v>
      </c>
      <c r="O27" s="21" t="s">
        <v>107814</v>
      </c>
      <c r="P27" s="6" t="s">
        <v>107797</v>
      </c>
      <c r="Q27" s="26" t="s">
        <v>107815</v>
      </c>
      <c r="R27" s="20"/>
    </row>
    <row r="28" spans="1:18" ht="60" x14ac:dyDescent="0.25">
      <c r="A28" s="14" t="s">
        <v>102931</v>
      </c>
      <c r="B28" s="31" t="s">
        <v>107869</v>
      </c>
      <c r="C28" s="9" t="s">
        <v>217</v>
      </c>
      <c r="D28" s="9" t="s">
        <v>107795</v>
      </c>
      <c r="E28" s="9" t="s">
        <v>107803</v>
      </c>
      <c r="F28" s="9" t="s">
        <v>211</v>
      </c>
      <c r="G28" s="6" t="s">
        <v>72</v>
      </c>
      <c r="H28" s="6" t="s">
        <v>217</v>
      </c>
      <c r="I28" s="16">
        <v>50000000</v>
      </c>
      <c r="J28" s="16">
        <v>50000000</v>
      </c>
      <c r="K28" s="6" t="s">
        <v>211</v>
      </c>
      <c r="L28" s="6" t="s">
        <v>211</v>
      </c>
      <c r="M28" s="6" t="s">
        <v>107794</v>
      </c>
      <c r="N28" s="6" t="s">
        <v>111</v>
      </c>
      <c r="O28" s="21" t="s">
        <v>107814</v>
      </c>
      <c r="P28" s="6" t="s">
        <v>107797</v>
      </c>
      <c r="Q28" s="26" t="s">
        <v>107815</v>
      </c>
      <c r="R28" s="25"/>
    </row>
    <row r="29" spans="1:18" ht="67.5" customHeight="1" x14ac:dyDescent="0.25">
      <c r="A29" s="14" t="s">
        <v>102185</v>
      </c>
      <c r="B29" s="31" t="s">
        <v>107870</v>
      </c>
      <c r="C29" s="9" t="s">
        <v>107788</v>
      </c>
      <c r="D29" s="9" t="s">
        <v>107795</v>
      </c>
      <c r="E29" s="9" t="s">
        <v>107806</v>
      </c>
      <c r="F29" s="9" t="s">
        <v>211</v>
      </c>
      <c r="G29" s="6" t="s">
        <v>72</v>
      </c>
      <c r="H29" s="6" t="s">
        <v>217</v>
      </c>
      <c r="I29" s="10">
        <v>20000000</v>
      </c>
      <c r="J29" s="7">
        <v>20000000</v>
      </c>
      <c r="K29" s="29" t="s">
        <v>211</v>
      </c>
      <c r="L29" s="29" t="s">
        <v>211</v>
      </c>
      <c r="M29" s="6" t="s">
        <v>107794</v>
      </c>
      <c r="N29" s="6" t="s">
        <v>111</v>
      </c>
      <c r="O29" s="21" t="s">
        <v>107814</v>
      </c>
      <c r="P29" s="6" t="s">
        <v>107797</v>
      </c>
      <c r="Q29" s="26" t="s">
        <v>107815</v>
      </c>
      <c r="R29" s="30"/>
    </row>
    <row r="30" spans="1:18" ht="120" x14ac:dyDescent="0.25">
      <c r="A30" s="14" t="s">
        <v>107827</v>
      </c>
      <c r="B30" s="31" t="s">
        <v>107871</v>
      </c>
      <c r="C30" s="9" t="s">
        <v>107788</v>
      </c>
      <c r="D30" s="9" t="s">
        <v>107788</v>
      </c>
      <c r="E30" s="9" t="s">
        <v>107881</v>
      </c>
      <c r="F30" s="9" t="s">
        <v>211</v>
      </c>
      <c r="G30" s="6" t="s">
        <v>72</v>
      </c>
      <c r="H30" s="6" t="s">
        <v>217</v>
      </c>
      <c r="I30" s="7">
        <v>75000000</v>
      </c>
      <c r="J30" s="7">
        <v>75000000</v>
      </c>
      <c r="K30" s="29" t="s">
        <v>211</v>
      </c>
      <c r="L30" s="29" t="s">
        <v>211</v>
      </c>
      <c r="M30" s="21" t="s">
        <v>107794</v>
      </c>
      <c r="N30" s="6" t="s">
        <v>111</v>
      </c>
      <c r="O30" s="21" t="s">
        <v>107814</v>
      </c>
      <c r="P30" s="6" t="s">
        <v>107797</v>
      </c>
      <c r="Q30" s="26" t="s">
        <v>107815</v>
      </c>
    </row>
    <row r="31" spans="1:18" ht="60" x14ac:dyDescent="0.25">
      <c r="A31" s="14" t="s">
        <v>107829</v>
      </c>
      <c r="B31" s="31" t="s">
        <v>107828</v>
      </c>
      <c r="C31" s="9" t="s">
        <v>107790</v>
      </c>
      <c r="D31" s="9" t="s">
        <v>107788</v>
      </c>
      <c r="E31" s="9" t="s">
        <v>107789</v>
      </c>
      <c r="F31" s="9" t="s">
        <v>211</v>
      </c>
      <c r="G31" s="9" t="s">
        <v>72</v>
      </c>
      <c r="H31" s="9" t="s">
        <v>217</v>
      </c>
      <c r="I31" s="23">
        <v>60000000</v>
      </c>
      <c r="J31" s="23">
        <v>60000000</v>
      </c>
      <c r="K31" s="6" t="s">
        <v>211</v>
      </c>
      <c r="L31" s="6" t="s">
        <v>211</v>
      </c>
      <c r="M31" s="6" t="s">
        <v>107794</v>
      </c>
      <c r="N31" s="6" t="s">
        <v>111</v>
      </c>
      <c r="O31" s="21" t="s">
        <v>107814</v>
      </c>
      <c r="P31" s="6" t="s">
        <v>107797</v>
      </c>
      <c r="Q31" s="26" t="s">
        <v>107815</v>
      </c>
      <c r="R31" s="15"/>
    </row>
    <row r="32" spans="1:18" ht="36" x14ac:dyDescent="0.25">
      <c r="A32" s="14" t="s">
        <v>101800</v>
      </c>
      <c r="B32" s="31" t="s">
        <v>107830</v>
      </c>
      <c r="C32" s="9" t="s">
        <v>217</v>
      </c>
      <c r="D32" s="9" t="s">
        <v>107788</v>
      </c>
      <c r="E32" s="9" t="s">
        <v>107806</v>
      </c>
      <c r="F32" s="9" t="s">
        <v>211</v>
      </c>
      <c r="G32" s="9" t="s">
        <v>72</v>
      </c>
      <c r="H32" s="9" t="s">
        <v>217</v>
      </c>
      <c r="I32" s="23">
        <v>5000000</v>
      </c>
      <c r="J32" s="23">
        <v>5000000</v>
      </c>
      <c r="K32" s="6" t="s">
        <v>211</v>
      </c>
      <c r="L32" s="6" t="s">
        <v>211</v>
      </c>
      <c r="M32" s="6" t="s">
        <v>107794</v>
      </c>
      <c r="N32" s="6" t="s">
        <v>111</v>
      </c>
      <c r="O32" s="21" t="s">
        <v>107814</v>
      </c>
      <c r="P32" s="6" t="s">
        <v>107797</v>
      </c>
      <c r="Q32" s="26" t="s">
        <v>107815</v>
      </c>
    </row>
    <row r="33" spans="1:18" ht="72" customHeight="1" x14ac:dyDescent="0.25">
      <c r="A33" s="14" t="s">
        <v>107831</v>
      </c>
      <c r="B33" s="31" t="s">
        <v>107872</v>
      </c>
      <c r="C33" s="9" t="s">
        <v>217</v>
      </c>
      <c r="D33" s="9" t="s">
        <v>107788</v>
      </c>
      <c r="E33" s="9" t="s">
        <v>107803</v>
      </c>
      <c r="F33" s="9" t="s">
        <v>211</v>
      </c>
      <c r="G33" s="6" t="s">
        <v>51</v>
      </c>
      <c r="H33" s="9" t="s">
        <v>217</v>
      </c>
      <c r="I33" s="23">
        <v>320000000</v>
      </c>
      <c r="J33" s="23">
        <v>320000000</v>
      </c>
      <c r="K33" s="29" t="s">
        <v>211</v>
      </c>
      <c r="L33" s="29" t="s">
        <v>211</v>
      </c>
      <c r="M33" s="21" t="s">
        <v>107801</v>
      </c>
      <c r="N33" s="6" t="s">
        <v>111</v>
      </c>
      <c r="O33" s="21" t="s">
        <v>107791</v>
      </c>
      <c r="P33" s="6" t="s">
        <v>107798</v>
      </c>
      <c r="Q33" s="6" t="s">
        <v>107792</v>
      </c>
    </row>
    <row r="34" spans="1:18" ht="53.25" customHeight="1" x14ac:dyDescent="0.25">
      <c r="A34" s="14" t="s">
        <v>107821</v>
      </c>
      <c r="B34" s="33" t="s">
        <v>107873</v>
      </c>
      <c r="C34" s="9" t="s">
        <v>107790</v>
      </c>
      <c r="D34" s="9" t="s">
        <v>107788</v>
      </c>
      <c r="E34" s="9" t="s">
        <v>107803</v>
      </c>
      <c r="F34" s="9" t="s">
        <v>211</v>
      </c>
      <c r="G34" s="6" t="s">
        <v>51</v>
      </c>
      <c r="H34" s="6" t="s">
        <v>217</v>
      </c>
      <c r="I34" s="23">
        <v>290000000</v>
      </c>
      <c r="J34" s="23">
        <v>290000000</v>
      </c>
      <c r="K34" s="29" t="s">
        <v>211</v>
      </c>
      <c r="L34" s="29" t="s">
        <v>211</v>
      </c>
      <c r="M34" s="21" t="s">
        <v>107801</v>
      </c>
      <c r="N34" s="6" t="s">
        <v>111</v>
      </c>
      <c r="O34" s="21" t="s">
        <v>107791</v>
      </c>
      <c r="P34" s="6" t="s">
        <v>107798</v>
      </c>
      <c r="Q34" s="6" t="s">
        <v>107792</v>
      </c>
      <c r="R34" s="20"/>
    </row>
    <row r="35" spans="1:18" ht="36" x14ac:dyDescent="0.25">
      <c r="A35" s="22" t="s">
        <v>107875</v>
      </c>
      <c r="B35" s="33" t="s">
        <v>107874</v>
      </c>
      <c r="C35" s="9" t="s">
        <v>107795</v>
      </c>
      <c r="D35" s="9" t="s">
        <v>107800</v>
      </c>
      <c r="E35" s="9" t="s">
        <v>107807</v>
      </c>
      <c r="F35" s="9" t="s">
        <v>211</v>
      </c>
      <c r="G35" s="6" t="s">
        <v>72</v>
      </c>
      <c r="H35" s="6" t="s">
        <v>217</v>
      </c>
      <c r="I35" s="10">
        <v>98000000</v>
      </c>
      <c r="J35" s="7">
        <v>98000000</v>
      </c>
      <c r="K35" s="6" t="s">
        <v>211</v>
      </c>
      <c r="L35" s="6" t="s">
        <v>211</v>
      </c>
      <c r="M35" s="6" t="s">
        <v>107794</v>
      </c>
      <c r="N35" s="6" t="s">
        <v>111</v>
      </c>
      <c r="O35" s="21" t="s">
        <v>107814</v>
      </c>
      <c r="P35" s="6" t="s">
        <v>107797</v>
      </c>
      <c r="Q35" s="26" t="s">
        <v>107815</v>
      </c>
      <c r="R35" s="20"/>
    </row>
    <row r="36" spans="1:18" ht="91.5" customHeight="1" x14ac:dyDescent="0.25">
      <c r="A36" s="22" t="s">
        <v>107832</v>
      </c>
      <c r="B36" s="33" t="s">
        <v>107876</v>
      </c>
      <c r="C36" s="9" t="s">
        <v>107790</v>
      </c>
      <c r="D36" s="9" t="s">
        <v>107788</v>
      </c>
      <c r="E36" s="9" t="s">
        <v>107803</v>
      </c>
      <c r="F36" s="9" t="s">
        <v>211</v>
      </c>
      <c r="G36" s="6" t="s">
        <v>72</v>
      </c>
      <c r="H36" s="6" t="s">
        <v>217</v>
      </c>
      <c r="I36" s="7">
        <f>30000000+30000000</f>
        <v>60000000</v>
      </c>
      <c r="J36" s="7">
        <f>30000000+30000000</f>
        <v>60000000</v>
      </c>
      <c r="K36" s="6" t="s">
        <v>211</v>
      </c>
      <c r="L36" s="6" t="s">
        <v>211</v>
      </c>
      <c r="M36" s="6" t="s">
        <v>107794</v>
      </c>
      <c r="N36" s="6" t="s">
        <v>111</v>
      </c>
      <c r="O36" s="21" t="s">
        <v>107814</v>
      </c>
      <c r="P36" s="6" t="s">
        <v>107797</v>
      </c>
      <c r="Q36" s="26" t="s">
        <v>107815</v>
      </c>
    </row>
    <row r="37" spans="1:18" ht="90" x14ac:dyDescent="0.25">
      <c r="A37" s="22" t="s">
        <v>107832</v>
      </c>
      <c r="B37" s="33" t="s">
        <v>107877</v>
      </c>
      <c r="C37" s="9" t="s">
        <v>217</v>
      </c>
      <c r="D37" s="9" t="s">
        <v>107790</v>
      </c>
      <c r="E37" s="9" t="s">
        <v>107803</v>
      </c>
      <c r="F37" s="9" t="s">
        <v>211</v>
      </c>
      <c r="G37" s="6" t="s">
        <v>72</v>
      </c>
      <c r="H37" s="6" t="s">
        <v>217</v>
      </c>
      <c r="I37" s="7">
        <v>8000000</v>
      </c>
      <c r="J37" s="7">
        <v>8000000</v>
      </c>
      <c r="K37" s="6" t="s">
        <v>211</v>
      </c>
      <c r="L37" s="6" t="s">
        <v>211</v>
      </c>
      <c r="M37" s="6" t="s">
        <v>107794</v>
      </c>
      <c r="N37" s="6" t="s">
        <v>111</v>
      </c>
      <c r="O37" s="21" t="s">
        <v>107814</v>
      </c>
      <c r="P37" s="6" t="s">
        <v>107797</v>
      </c>
      <c r="Q37" s="26" t="s">
        <v>107815</v>
      </c>
    </row>
    <row r="38" spans="1:18" ht="60" x14ac:dyDescent="0.25">
      <c r="A38" s="22" t="s">
        <v>106704</v>
      </c>
      <c r="B38" s="33" t="s">
        <v>107878</v>
      </c>
      <c r="C38" s="9" t="s">
        <v>217</v>
      </c>
      <c r="D38" s="9" t="s">
        <v>107790</v>
      </c>
      <c r="E38" s="9" t="s">
        <v>107803</v>
      </c>
      <c r="F38" s="9" t="s">
        <v>211</v>
      </c>
      <c r="G38" s="6" t="s">
        <v>133</v>
      </c>
      <c r="H38" s="6" t="s">
        <v>217</v>
      </c>
      <c r="I38" s="10">
        <f>286000000+20000000</f>
        <v>306000000</v>
      </c>
      <c r="J38" s="10">
        <f>286000000+20000000</f>
        <v>306000000</v>
      </c>
      <c r="K38" s="6" t="s">
        <v>211</v>
      </c>
      <c r="L38" s="6" t="s">
        <v>211</v>
      </c>
      <c r="M38" s="6" t="s">
        <v>107793</v>
      </c>
      <c r="N38" s="6" t="s">
        <v>111</v>
      </c>
      <c r="O38" s="21" t="s">
        <v>107814</v>
      </c>
      <c r="P38" s="6" t="s">
        <v>107797</v>
      </c>
      <c r="Q38" s="26" t="s">
        <v>107815</v>
      </c>
    </row>
    <row r="39" spans="1:18" ht="45" x14ac:dyDescent="0.25">
      <c r="A39" s="22" t="s">
        <v>106704</v>
      </c>
      <c r="B39" s="31" t="s">
        <v>107879</v>
      </c>
      <c r="C39" s="9" t="s">
        <v>217</v>
      </c>
      <c r="D39" s="9" t="s">
        <v>107790</v>
      </c>
      <c r="E39" s="9" t="s">
        <v>107803</v>
      </c>
      <c r="F39" s="9" t="s">
        <v>211</v>
      </c>
      <c r="G39" s="6" t="s">
        <v>133</v>
      </c>
      <c r="H39" s="6" t="s">
        <v>217</v>
      </c>
      <c r="I39" s="10">
        <f>53000000+19000000</f>
        <v>72000000</v>
      </c>
      <c r="J39" s="7">
        <f>53000000+19000000</f>
        <v>72000000</v>
      </c>
      <c r="K39" s="6" t="s">
        <v>211</v>
      </c>
      <c r="L39" s="6" t="s">
        <v>211</v>
      </c>
      <c r="M39" s="6" t="s">
        <v>107793</v>
      </c>
      <c r="N39" s="6" t="s">
        <v>111</v>
      </c>
      <c r="O39" s="21" t="s">
        <v>107814</v>
      </c>
      <c r="P39" s="6" t="s">
        <v>107797</v>
      </c>
      <c r="Q39" s="26" t="s">
        <v>107815</v>
      </c>
      <c r="R39" s="20"/>
    </row>
    <row r="40" spans="1:18" ht="50.25" customHeight="1" x14ac:dyDescent="0.25">
      <c r="A40" s="22" t="s">
        <v>106704</v>
      </c>
      <c r="B40" s="31" t="s">
        <v>107880</v>
      </c>
      <c r="C40" s="9" t="s">
        <v>217</v>
      </c>
      <c r="D40" s="9" t="s">
        <v>107790</v>
      </c>
      <c r="E40" s="9" t="s">
        <v>107803</v>
      </c>
      <c r="F40" s="9" t="s">
        <v>211</v>
      </c>
      <c r="G40" s="6" t="s">
        <v>133</v>
      </c>
      <c r="H40" s="6" t="s">
        <v>217</v>
      </c>
      <c r="I40" s="16">
        <f>33000000+21000000</f>
        <v>54000000</v>
      </c>
      <c r="J40" s="7">
        <f>33000000+21000000</f>
        <v>54000000</v>
      </c>
      <c r="K40" s="6" t="s">
        <v>211</v>
      </c>
      <c r="L40" s="6" t="s">
        <v>211</v>
      </c>
      <c r="M40" s="6" t="s">
        <v>107793</v>
      </c>
      <c r="N40" s="6" t="s">
        <v>111</v>
      </c>
      <c r="O40" s="21" t="s">
        <v>107814</v>
      </c>
      <c r="P40" s="6" t="s">
        <v>107798</v>
      </c>
      <c r="Q40" s="26" t="s">
        <v>107815</v>
      </c>
      <c r="R40" s="20"/>
    </row>
    <row r="41" spans="1:18" ht="47.25" customHeight="1" x14ac:dyDescent="0.25">
      <c r="A41" s="22"/>
      <c r="B41" s="21"/>
      <c r="C41" s="9"/>
      <c r="D41" s="9"/>
      <c r="E41" s="9"/>
      <c r="F41" s="9"/>
      <c r="G41" s="27"/>
      <c r="H41" s="6"/>
      <c r="I41" s="23"/>
      <c r="J41" s="23"/>
      <c r="K41" s="6"/>
      <c r="L41" s="6"/>
      <c r="M41" s="6"/>
      <c r="N41" s="6"/>
      <c r="O41" s="21"/>
      <c r="P41" s="6"/>
      <c r="Q41" s="26"/>
      <c r="R41" s="20"/>
    </row>
    <row r="42" spans="1:18" x14ac:dyDescent="0.25">
      <c r="A42" s="9"/>
      <c r="B42" s="21"/>
      <c r="C42" s="9"/>
      <c r="D42" s="9"/>
      <c r="E42" s="9"/>
      <c r="F42" s="9"/>
      <c r="G42" s="6"/>
      <c r="H42" s="6"/>
      <c r="I42" s="7"/>
      <c r="J42" s="7"/>
      <c r="K42" s="6"/>
      <c r="L42" s="6"/>
      <c r="M42" s="6"/>
      <c r="N42" s="6"/>
      <c r="O42" s="21"/>
      <c r="P42" s="6"/>
      <c r="Q42" s="6"/>
    </row>
    <row r="43" spans="1:18" x14ac:dyDescent="0.25">
      <c r="A43" s="6"/>
      <c r="B43" s="21"/>
      <c r="C43" s="6"/>
      <c r="D43" s="6"/>
      <c r="E43" s="6"/>
      <c r="F43" s="6"/>
      <c r="G43" s="6"/>
      <c r="H43" s="6"/>
      <c r="I43" s="17">
        <f>SUM(I6:I42)</f>
        <v>5831650002</v>
      </c>
      <c r="J43" s="17">
        <f>SUM(J6:J42)</f>
        <v>5831650002</v>
      </c>
      <c r="K43" s="6"/>
      <c r="L43" s="6"/>
      <c r="M43" s="6"/>
      <c r="N43" s="6"/>
      <c r="O43" s="21"/>
      <c r="P43" s="6"/>
      <c r="Q43" s="6"/>
    </row>
    <row r="44" spans="1:18" x14ac:dyDescent="0.25">
      <c r="A44" s="6"/>
      <c r="B44" s="21"/>
      <c r="C44" s="6"/>
      <c r="D44" s="6"/>
      <c r="E44" s="6"/>
      <c r="F44" s="6"/>
      <c r="G44" s="6"/>
      <c r="H44" s="6"/>
      <c r="I44" s="7"/>
      <c r="J44" s="7"/>
      <c r="K44" s="6"/>
      <c r="L44" s="6"/>
      <c r="M44" s="6"/>
      <c r="N44" s="6"/>
      <c r="O44" s="21"/>
      <c r="P44" s="6"/>
      <c r="Q44" s="6"/>
    </row>
    <row r="45" spans="1:18" ht="36" x14ac:dyDescent="0.25">
      <c r="A45" s="18"/>
      <c r="B45" s="18" t="s">
        <v>107808</v>
      </c>
      <c r="C45" s="6"/>
      <c r="D45" s="6"/>
      <c r="E45" s="6"/>
      <c r="F45" s="6"/>
      <c r="G45" s="6"/>
      <c r="H45" s="6"/>
      <c r="I45" s="18"/>
      <c r="J45" s="7"/>
      <c r="K45" s="6"/>
      <c r="L45" s="6"/>
      <c r="M45" s="6"/>
      <c r="N45" s="6"/>
      <c r="O45" s="21" t="s">
        <v>107810</v>
      </c>
      <c r="P45" s="6"/>
      <c r="Q45" s="6"/>
    </row>
    <row r="46" spans="1:18" ht="54" x14ac:dyDescent="0.25">
      <c r="A46" s="19"/>
      <c r="B46" s="19" t="s">
        <v>107809</v>
      </c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21" t="s">
        <v>107805</v>
      </c>
      <c r="P46" s="6"/>
      <c r="Q46" s="6"/>
    </row>
    <row r="47" spans="1:18" x14ac:dyDescent="0.25">
      <c r="A47" s="19"/>
      <c r="B47" s="19" t="s">
        <v>107799</v>
      </c>
      <c r="C47" s="6"/>
      <c r="D47" s="6"/>
      <c r="E47" s="6"/>
      <c r="F47" s="6"/>
      <c r="G47" s="6"/>
      <c r="H47" s="6"/>
      <c r="I47" s="24"/>
      <c r="J47" s="24"/>
      <c r="K47" s="6"/>
      <c r="L47" s="6"/>
      <c r="M47" s="6"/>
      <c r="N47" s="6"/>
      <c r="O47" s="21"/>
      <c r="P47" s="6"/>
      <c r="Q47" s="6"/>
    </row>
    <row r="48" spans="1:18" x14ac:dyDescent="0.25">
      <c r="A48" s="6"/>
      <c r="B48" s="21"/>
      <c r="C48" s="6"/>
      <c r="D48" s="6"/>
      <c r="E48" s="6"/>
      <c r="F48" s="6"/>
      <c r="G48" s="6"/>
      <c r="H48" s="6"/>
      <c r="I48" s="7"/>
      <c r="J48" s="7"/>
      <c r="K48" s="6"/>
      <c r="L48" s="6"/>
      <c r="M48" s="6"/>
      <c r="N48" s="6"/>
      <c r="O48" s="21"/>
      <c r="P48" s="6"/>
      <c r="Q48" s="6"/>
    </row>
    <row r="49" spans="1:17" x14ac:dyDescent="0.25">
      <c r="A49" s="6"/>
      <c r="B49" s="21"/>
      <c r="C49" s="6"/>
      <c r="D49" s="6"/>
      <c r="E49" s="6"/>
      <c r="F49" s="6"/>
      <c r="G49" s="6"/>
      <c r="H49" s="6"/>
      <c r="I49" s="7"/>
      <c r="J49" s="7"/>
      <c r="K49" s="6"/>
      <c r="L49" s="6"/>
      <c r="M49" s="6"/>
      <c r="N49" s="6"/>
      <c r="O49" s="21"/>
      <c r="P49" s="6"/>
      <c r="Q49" s="6"/>
    </row>
    <row r="50" spans="1:17" x14ac:dyDescent="0.25">
      <c r="A50" s="6"/>
      <c r="B50" s="21"/>
      <c r="C50" s="6"/>
      <c r="D50" s="6"/>
      <c r="E50" s="6"/>
      <c r="F50" s="6"/>
      <c r="G50" s="6"/>
      <c r="H50" s="6"/>
      <c r="I50" s="7"/>
      <c r="J50" s="7"/>
      <c r="K50" s="6"/>
      <c r="L50" s="6"/>
      <c r="M50" s="6"/>
      <c r="N50" s="6"/>
      <c r="O50" s="21"/>
      <c r="P50" s="6"/>
      <c r="Q50" s="6"/>
    </row>
    <row r="51" spans="1:17" x14ac:dyDescent="0.25">
      <c r="A51" s="6"/>
      <c r="B51" s="21"/>
      <c r="C51" s="6"/>
      <c r="D51" s="6"/>
      <c r="E51" s="6"/>
      <c r="F51" s="6"/>
      <c r="G51" s="6"/>
      <c r="H51" s="6"/>
      <c r="I51" s="7"/>
      <c r="J51" s="7"/>
      <c r="K51" s="6"/>
      <c r="L51" s="6"/>
      <c r="M51" s="6"/>
      <c r="N51" s="6"/>
      <c r="O51" s="21"/>
      <c r="P51" s="6"/>
      <c r="Q51" s="6"/>
    </row>
    <row r="52" spans="1:17" x14ac:dyDescent="0.25">
      <c r="A52" s="6"/>
      <c r="B52" s="21"/>
      <c r="C52" s="6"/>
      <c r="D52" s="6"/>
      <c r="E52" s="6"/>
      <c r="F52" s="6"/>
      <c r="G52" s="6"/>
      <c r="H52" s="6"/>
      <c r="I52" s="7"/>
      <c r="J52" s="7"/>
      <c r="K52" s="6"/>
      <c r="L52" s="6"/>
      <c r="M52" s="6"/>
      <c r="N52" s="6"/>
      <c r="O52" s="21"/>
      <c r="P52" s="6"/>
      <c r="Q52" s="6"/>
    </row>
    <row r="53" spans="1:17" x14ac:dyDescent="0.25">
      <c r="A53" s="6"/>
      <c r="B53" s="21"/>
      <c r="C53" s="6"/>
      <c r="D53" s="6"/>
      <c r="E53" s="6"/>
      <c r="F53" s="6"/>
      <c r="G53" s="6"/>
      <c r="H53" s="6"/>
      <c r="I53" s="7"/>
      <c r="J53" s="7"/>
      <c r="K53" s="6"/>
      <c r="L53" s="6"/>
      <c r="M53" s="6"/>
      <c r="N53" s="6"/>
      <c r="O53" s="21"/>
      <c r="P53" s="6"/>
      <c r="Q53" s="6"/>
    </row>
    <row r="54" spans="1:17" x14ac:dyDescent="0.25">
      <c r="A54" s="6"/>
      <c r="B54" s="21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21"/>
      <c r="P54" s="6"/>
      <c r="Q54" s="6"/>
    </row>
    <row r="55" spans="1:17" x14ac:dyDescent="0.25">
      <c r="A55" s="6"/>
      <c r="B55" s="21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21"/>
      <c r="P55" s="6"/>
      <c r="Q55" s="6"/>
    </row>
    <row r="56" spans="1:17" x14ac:dyDescent="0.25">
      <c r="A56" s="6"/>
      <c r="B56" s="21"/>
      <c r="C56" s="6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21"/>
      <c r="P56" s="6"/>
      <c r="Q56" s="6"/>
    </row>
    <row r="57" spans="1:17" x14ac:dyDescent="0.25">
      <c r="A57" s="6"/>
      <c r="B57" s="21"/>
      <c r="C57" s="6"/>
      <c r="D57" s="6"/>
      <c r="E57" s="6"/>
      <c r="F57" s="6"/>
      <c r="G57" s="6"/>
      <c r="H57" s="6"/>
      <c r="I57" s="7"/>
      <c r="J57" s="7"/>
      <c r="K57" s="6"/>
      <c r="L57" s="6"/>
      <c r="M57" s="6"/>
      <c r="N57" s="6"/>
      <c r="O57" s="21"/>
      <c r="P57" s="6"/>
      <c r="Q57" s="6"/>
    </row>
    <row r="58" spans="1:17" x14ac:dyDescent="0.25">
      <c r="A58" s="6"/>
      <c r="B58" s="21"/>
      <c r="C58" s="6"/>
      <c r="D58" s="6"/>
      <c r="E58" s="6"/>
      <c r="F58" s="6"/>
      <c r="G58" s="6"/>
      <c r="H58" s="6"/>
      <c r="I58" s="7"/>
      <c r="J58" s="7"/>
      <c r="K58" s="6"/>
      <c r="L58" s="6"/>
      <c r="M58" s="6"/>
      <c r="N58" s="6"/>
      <c r="O58" s="21"/>
      <c r="P58" s="6"/>
      <c r="Q58" s="6"/>
    </row>
    <row r="59" spans="1:17" x14ac:dyDescent="0.25">
      <c r="A59" s="6"/>
      <c r="B59" s="21"/>
      <c r="C59" s="6"/>
      <c r="D59" s="6"/>
      <c r="E59" s="6"/>
      <c r="F59" s="6"/>
      <c r="G59" s="6"/>
      <c r="H59" s="6"/>
      <c r="I59" s="7"/>
      <c r="J59" s="7"/>
      <c r="K59" s="6"/>
      <c r="L59" s="6"/>
      <c r="M59" s="6"/>
      <c r="N59" s="6"/>
      <c r="O59" s="21"/>
      <c r="P59" s="6"/>
      <c r="Q59" s="6"/>
    </row>
    <row r="60" spans="1:17" x14ac:dyDescent="0.25">
      <c r="A60" s="6"/>
      <c r="B60" s="21"/>
      <c r="C60" s="6"/>
      <c r="D60" s="6"/>
      <c r="E60" s="6"/>
      <c r="F60" s="6"/>
      <c r="G60" s="6"/>
      <c r="H60" s="6"/>
      <c r="I60" s="7"/>
      <c r="J60" s="7"/>
      <c r="K60" s="6"/>
      <c r="L60" s="6"/>
      <c r="M60" s="6"/>
      <c r="N60" s="6"/>
      <c r="O60" s="21"/>
      <c r="P60" s="6"/>
      <c r="Q60" s="6"/>
    </row>
    <row r="61" spans="1:17" x14ac:dyDescent="0.25">
      <c r="A61" s="6"/>
      <c r="B61" s="21"/>
      <c r="C61" s="6"/>
      <c r="D61" s="6"/>
      <c r="E61" s="6"/>
      <c r="F61" s="6"/>
      <c r="G61" s="6"/>
      <c r="H61" s="6"/>
      <c r="I61" s="7"/>
      <c r="J61" s="7"/>
      <c r="K61" s="6"/>
      <c r="L61" s="6"/>
      <c r="M61" s="6"/>
      <c r="N61" s="6"/>
      <c r="O61" s="21"/>
      <c r="P61" s="6"/>
      <c r="Q61" s="6"/>
    </row>
    <row r="62" spans="1:17" x14ac:dyDescent="0.25">
      <c r="A62" s="6"/>
      <c r="B62" s="21"/>
      <c r="C62" s="6"/>
      <c r="D62" s="6"/>
      <c r="E62" s="6"/>
      <c r="F62" s="6"/>
      <c r="G62" s="6"/>
      <c r="H62" s="6"/>
      <c r="I62" s="7"/>
      <c r="J62" s="7"/>
      <c r="K62" s="6"/>
      <c r="L62" s="6"/>
      <c r="M62" s="6"/>
      <c r="N62" s="6"/>
      <c r="O62" s="21"/>
      <c r="P62" s="6"/>
      <c r="Q62" s="6"/>
    </row>
    <row r="63" spans="1:17" x14ac:dyDescent="0.25">
      <c r="A63" s="6"/>
      <c r="B63" s="21"/>
      <c r="C63" s="6"/>
      <c r="D63" s="6"/>
      <c r="E63" s="6"/>
      <c r="F63" s="6"/>
      <c r="G63" s="6"/>
      <c r="H63" s="6"/>
      <c r="I63" s="7"/>
      <c r="J63" s="7"/>
      <c r="K63" s="6"/>
      <c r="L63" s="6"/>
      <c r="M63" s="6"/>
      <c r="N63" s="6"/>
      <c r="O63" s="21"/>
      <c r="P63" s="6"/>
      <c r="Q63" s="6"/>
    </row>
    <row r="64" spans="1:17" x14ac:dyDescent="0.25">
      <c r="A64" s="6"/>
      <c r="B64" s="21"/>
      <c r="C64" s="6"/>
      <c r="D64" s="6"/>
      <c r="E64" s="6"/>
      <c r="F64" s="6"/>
      <c r="G64" s="6"/>
      <c r="H64" s="6"/>
      <c r="I64" s="7"/>
      <c r="J64" s="7"/>
      <c r="K64" s="6"/>
      <c r="L64" s="6"/>
      <c r="M64" s="6"/>
      <c r="N64" s="6"/>
      <c r="O64" s="21"/>
      <c r="P64" s="6"/>
      <c r="Q64" s="6"/>
    </row>
    <row r="65" spans="1:17" x14ac:dyDescent="0.25">
      <c r="A65" s="6"/>
      <c r="B65" s="21"/>
      <c r="C65" s="6"/>
      <c r="D65" s="6"/>
      <c r="E65" s="6"/>
      <c r="F65" s="6"/>
      <c r="G65" s="6"/>
      <c r="H65" s="6"/>
      <c r="I65" s="7"/>
      <c r="J65" s="7"/>
      <c r="K65" s="6"/>
      <c r="L65" s="6"/>
      <c r="M65" s="6"/>
      <c r="N65" s="6"/>
      <c r="O65" s="21"/>
      <c r="P65" s="6"/>
      <c r="Q65" s="6"/>
    </row>
    <row r="66" spans="1:17" x14ac:dyDescent="0.25">
      <c r="A66" s="6"/>
      <c r="B66" s="21"/>
      <c r="C66" s="6"/>
      <c r="D66" s="6"/>
      <c r="E66" s="6"/>
      <c r="F66" s="6"/>
      <c r="G66" s="6"/>
      <c r="H66" s="6"/>
      <c r="I66" s="7"/>
      <c r="J66" s="7"/>
      <c r="K66" s="6"/>
      <c r="L66" s="6"/>
      <c r="M66" s="6"/>
      <c r="N66" s="6"/>
      <c r="O66" s="21"/>
      <c r="P66" s="6"/>
      <c r="Q66" s="6"/>
    </row>
    <row r="67" spans="1:17" x14ac:dyDescent="0.25">
      <c r="A67" s="6"/>
      <c r="B67" s="21"/>
      <c r="C67" s="6"/>
      <c r="D67" s="6"/>
      <c r="E67" s="6"/>
      <c r="F67" s="6"/>
      <c r="G67" s="6"/>
      <c r="H67" s="6"/>
      <c r="I67" s="7"/>
      <c r="J67" s="7"/>
      <c r="K67" s="6"/>
      <c r="L67" s="6"/>
      <c r="M67" s="6"/>
      <c r="N67" s="6"/>
      <c r="O67" s="21"/>
      <c r="P67" s="6"/>
      <c r="Q67" s="6"/>
    </row>
    <row r="68" spans="1:17" x14ac:dyDescent="0.25">
      <c r="A68" s="6"/>
      <c r="B68" s="21"/>
      <c r="C68" s="6"/>
      <c r="D68" s="6"/>
      <c r="E68" s="6"/>
      <c r="F68" s="6"/>
      <c r="G68" s="6"/>
      <c r="H68" s="6"/>
      <c r="I68" s="7"/>
      <c r="J68" s="7"/>
      <c r="K68" s="6"/>
      <c r="L68" s="6"/>
      <c r="M68" s="6"/>
      <c r="N68" s="6"/>
      <c r="O68" s="21"/>
      <c r="P68" s="6"/>
      <c r="Q68" s="6"/>
    </row>
    <row r="69" spans="1:17" x14ac:dyDescent="0.25">
      <c r="A69" s="6"/>
      <c r="B69" s="21"/>
      <c r="C69" s="6"/>
      <c r="D69" s="6"/>
      <c r="E69" s="6"/>
      <c r="F69" s="6"/>
      <c r="G69" s="6"/>
      <c r="H69" s="6"/>
      <c r="I69" s="7"/>
      <c r="J69" s="7"/>
      <c r="K69" s="6"/>
      <c r="L69" s="6"/>
      <c r="M69" s="6"/>
      <c r="N69" s="6"/>
      <c r="O69" s="21"/>
      <c r="P69" s="6"/>
      <c r="Q69" s="6"/>
    </row>
    <row r="70" spans="1:17" x14ac:dyDescent="0.25">
      <c r="A70" s="6"/>
      <c r="B70" s="21"/>
      <c r="C70" s="6"/>
      <c r="D70" s="6"/>
      <c r="E70" s="6"/>
      <c r="F70" s="6"/>
      <c r="G70" s="6"/>
      <c r="H70" s="6"/>
      <c r="I70" s="7"/>
      <c r="J70" s="7"/>
      <c r="K70" s="6"/>
      <c r="L70" s="6"/>
      <c r="M70" s="6"/>
      <c r="N70" s="6"/>
      <c r="O70" s="21"/>
      <c r="P70" s="6"/>
      <c r="Q70" s="6"/>
    </row>
    <row r="71" spans="1:17" x14ac:dyDescent="0.25">
      <c r="A71" s="6"/>
      <c r="B71" s="21"/>
      <c r="C71" s="6"/>
      <c r="D71" s="6"/>
      <c r="E71" s="6"/>
      <c r="F71" s="6"/>
      <c r="G71" s="6"/>
      <c r="H71" s="6"/>
      <c r="I71" s="7"/>
      <c r="J71" s="7"/>
      <c r="K71" s="6"/>
      <c r="L71" s="6"/>
      <c r="M71" s="6"/>
      <c r="N71" s="6"/>
      <c r="O71" s="21"/>
      <c r="P71" s="6"/>
      <c r="Q71" s="6"/>
    </row>
    <row r="72" spans="1:17" x14ac:dyDescent="0.25">
      <c r="A72" s="6"/>
      <c r="B72" s="21"/>
      <c r="C72" s="6"/>
      <c r="D72" s="6"/>
      <c r="E72" s="6"/>
      <c r="F72" s="6"/>
      <c r="G72" s="6"/>
      <c r="H72" s="6"/>
      <c r="I72" s="7"/>
      <c r="J72" s="7"/>
      <c r="K72" s="6"/>
      <c r="L72" s="6"/>
      <c r="M72" s="6"/>
      <c r="N72" s="6"/>
      <c r="O72" s="21"/>
      <c r="P72" s="6"/>
      <c r="Q72" s="6"/>
    </row>
    <row r="73" spans="1:17" x14ac:dyDescent="0.25">
      <c r="A73" s="6"/>
      <c r="B73" s="21"/>
      <c r="C73" s="6"/>
      <c r="D73" s="6"/>
      <c r="E73" s="6"/>
      <c r="F73" s="6"/>
      <c r="G73" s="6"/>
      <c r="H73" s="6"/>
      <c r="I73" s="7"/>
      <c r="J73" s="7"/>
      <c r="K73" s="6"/>
      <c r="L73" s="6"/>
      <c r="M73" s="6"/>
      <c r="N73" s="6"/>
      <c r="O73" s="21"/>
      <c r="P73" s="6"/>
      <c r="Q73" s="6"/>
    </row>
    <row r="74" spans="1:17" x14ac:dyDescent="0.25">
      <c r="A74" s="6"/>
      <c r="B74" s="21"/>
      <c r="C74" s="6"/>
      <c r="D74" s="6"/>
      <c r="E74" s="6"/>
      <c r="F74" s="6"/>
      <c r="G74" s="6"/>
      <c r="H74" s="6"/>
      <c r="I74" s="7"/>
      <c r="J74" s="7"/>
      <c r="K74" s="6"/>
      <c r="L74" s="6"/>
      <c r="M74" s="6"/>
      <c r="N74" s="6"/>
      <c r="O74" s="21"/>
      <c r="P74" s="6"/>
      <c r="Q74" s="6"/>
    </row>
    <row r="75" spans="1:17" x14ac:dyDescent="0.25">
      <c r="A75" s="6"/>
      <c r="B75" s="21"/>
      <c r="C75" s="6"/>
      <c r="D75" s="6"/>
      <c r="E75" s="6"/>
      <c r="F75" s="6"/>
      <c r="G75" s="6"/>
      <c r="H75" s="6"/>
      <c r="I75" s="7"/>
      <c r="J75" s="7"/>
      <c r="K75" s="6"/>
      <c r="L75" s="6"/>
      <c r="M75" s="6"/>
      <c r="N75" s="6"/>
      <c r="O75" s="21"/>
      <c r="P75" s="6"/>
      <c r="Q75" s="6"/>
    </row>
    <row r="76" spans="1:17" x14ac:dyDescent="0.25">
      <c r="A76" s="6"/>
      <c r="B76" s="21"/>
      <c r="C76" s="6"/>
      <c r="D76" s="6"/>
      <c r="E76" s="6"/>
      <c r="F76" s="6"/>
      <c r="G76" s="6"/>
      <c r="H76" s="6"/>
      <c r="I76" s="7"/>
      <c r="J76" s="7"/>
      <c r="K76" s="6"/>
      <c r="L76" s="6"/>
      <c r="M76" s="6"/>
      <c r="N76" s="6"/>
      <c r="O76" s="21"/>
      <c r="P76" s="6"/>
      <c r="Q76" s="6"/>
    </row>
    <row r="77" spans="1:17" x14ac:dyDescent="0.25">
      <c r="A77" s="6"/>
      <c r="B77" s="21"/>
      <c r="C77" s="6"/>
      <c r="D77" s="6"/>
      <c r="E77" s="6"/>
      <c r="F77" s="6"/>
      <c r="G77" s="6"/>
      <c r="H77" s="6"/>
      <c r="I77" s="7"/>
      <c r="J77" s="7"/>
      <c r="K77" s="6"/>
      <c r="L77" s="6"/>
      <c r="M77" s="6"/>
      <c r="N77" s="6"/>
      <c r="O77" s="21"/>
      <c r="P77" s="6"/>
      <c r="Q77" s="6"/>
    </row>
    <row r="78" spans="1:17" x14ac:dyDescent="0.25">
      <c r="A78" s="6"/>
      <c r="B78" s="21"/>
      <c r="C78" s="6"/>
      <c r="D78" s="6"/>
      <c r="E78" s="6"/>
      <c r="F78" s="6"/>
      <c r="G78" s="6"/>
      <c r="H78" s="6"/>
      <c r="I78" s="7"/>
      <c r="J78" s="7"/>
      <c r="K78" s="6"/>
      <c r="L78" s="6"/>
      <c r="M78" s="6"/>
      <c r="N78" s="6"/>
      <c r="O78" s="21"/>
      <c r="P78" s="6"/>
      <c r="Q78" s="6"/>
    </row>
    <row r="79" spans="1:17" x14ac:dyDescent="0.25">
      <c r="A79" s="6"/>
      <c r="B79" s="21"/>
      <c r="C79" s="6"/>
      <c r="D79" s="6"/>
      <c r="E79" s="6"/>
      <c r="F79" s="6"/>
      <c r="G79" s="6"/>
      <c r="H79" s="6"/>
      <c r="I79" s="7"/>
      <c r="J79" s="7"/>
      <c r="K79" s="6"/>
      <c r="L79" s="6"/>
      <c r="M79" s="6"/>
      <c r="N79" s="6"/>
      <c r="O79" s="21"/>
      <c r="P79" s="6"/>
      <c r="Q79" s="6"/>
    </row>
    <row r="80" spans="1:17" x14ac:dyDescent="0.25">
      <c r="A80" s="6"/>
      <c r="B80" s="21"/>
      <c r="C80" s="6"/>
      <c r="D80" s="6"/>
      <c r="E80" s="6"/>
      <c r="F80" s="6"/>
      <c r="G80" s="6"/>
      <c r="H80" s="6"/>
      <c r="I80" s="7"/>
      <c r="J80" s="7"/>
      <c r="K80" s="6"/>
      <c r="L80" s="6"/>
      <c r="M80" s="6"/>
      <c r="N80" s="6"/>
      <c r="O80" s="21"/>
      <c r="P80" s="6"/>
      <c r="Q80" s="6"/>
    </row>
    <row r="81" spans="1:17" x14ac:dyDescent="0.25">
      <c r="A81" s="6"/>
      <c r="B81" s="21"/>
      <c r="C81" s="6"/>
      <c r="D81" s="6"/>
      <c r="E81" s="6"/>
      <c r="F81" s="6"/>
      <c r="G81" s="6"/>
      <c r="H81" s="6"/>
      <c r="I81" s="7"/>
      <c r="J81" s="7"/>
      <c r="K81" s="6"/>
      <c r="L81" s="6"/>
      <c r="M81" s="6"/>
      <c r="N81" s="6"/>
      <c r="O81" s="21"/>
      <c r="P81" s="6"/>
      <c r="Q81" s="6"/>
    </row>
    <row r="82" spans="1:17" x14ac:dyDescent="0.25">
      <c r="A82" s="6"/>
      <c r="B82" s="21"/>
      <c r="C82" s="6"/>
      <c r="D82" s="6"/>
      <c r="E82" s="6"/>
      <c r="F82" s="6"/>
      <c r="G82" s="6"/>
      <c r="H82" s="6"/>
      <c r="I82" s="7"/>
      <c r="J82" s="7"/>
      <c r="K82" s="6"/>
      <c r="L82" s="6"/>
      <c r="M82" s="6"/>
      <c r="N82" s="6"/>
      <c r="O82" s="21"/>
      <c r="P82" s="6"/>
      <c r="Q82" s="6"/>
    </row>
    <row r="83" spans="1:17" x14ac:dyDescent="0.25">
      <c r="A83" s="6"/>
      <c r="B83" s="21"/>
      <c r="C83" s="6"/>
      <c r="D83" s="6"/>
      <c r="E83" s="6"/>
      <c r="F83" s="6"/>
      <c r="G83" s="6"/>
      <c r="H83" s="6"/>
      <c r="I83" s="7"/>
      <c r="J83" s="7"/>
      <c r="K83" s="6"/>
      <c r="L83" s="6"/>
      <c r="M83" s="6"/>
      <c r="N83" s="6"/>
      <c r="O83" s="21"/>
      <c r="P83" s="6"/>
      <c r="Q83" s="6"/>
    </row>
    <row r="84" spans="1:17" x14ac:dyDescent="0.25">
      <c r="A84" s="6"/>
      <c r="B84" s="21"/>
      <c r="C84" s="6"/>
      <c r="D84" s="6"/>
      <c r="E84" s="6"/>
      <c r="F84" s="6"/>
      <c r="G84" s="6"/>
      <c r="H84" s="6"/>
      <c r="I84" s="7"/>
      <c r="J84" s="7"/>
      <c r="K84" s="6"/>
      <c r="L84" s="6"/>
      <c r="M84" s="6"/>
      <c r="N84" s="6"/>
      <c r="O84" s="21"/>
      <c r="P84" s="6"/>
      <c r="Q84" s="6"/>
    </row>
    <row r="85" spans="1:17" x14ac:dyDescent="0.25">
      <c r="A85" s="6"/>
      <c r="B85" s="21"/>
      <c r="C85" s="6"/>
      <c r="D85" s="6"/>
      <c r="E85" s="6"/>
      <c r="F85" s="6"/>
      <c r="G85" s="6"/>
      <c r="H85" s="6"/>
      <c r="I85" s="7"/>
      <c r="J85" s="7"/>
      <c r="K85" s="6"/>
      <c r="L85" s="6"/>
      <c r="M85" s="6"/>
      <c r="N85" s="6"/>
      <c r="O85" s="21"/>
      <c r="P85" s="6"/>
      <c r="Q85" s="6"/>
    </row>
    <row r="86" spans="1:17" x14ac:dyDescent="0.25">
      <c r="A86" s="6"/>
      <c r="B86" s="21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21"/>
      <c r="P86" s="6"/>
      <c r="Q86" s="6"/>
    </row>
    <row r="87" spans="1:17" x14ac:dyDescent="0.25">
      <c r="A87" s="6"/>
      <c r="B87" s="21"/>
      <c r="C87" s="6"/>
      <c r="D87" s="6"/>
      <c r="E87" s="6"/>
      <c r="F87" s="6"/>
      <c r="G87" s="6"/>
      <c r="H87" s="6"/>
      <c r="I87" s="7"/>
      <c r="J87" s="7"/>
      <c r="K87" s="6"/>
      <c r="L87" s="6"/>
      <c r="M87" s="6"/>
      <c r="N87" s="6"/>
      <c r="O87" s="21"/>
      <c r="P87" s="6"/>
      <c r="Q87" s="6"/>
    </row>
    <row r="88" spans="1:17" x14ac:dyDescent="0.25">
      <c r="A88" s="6"/>
      <c r="B88" s="21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21"/>
      <c r="P88" s="6"/>
      <c r="Q88" s="6"/>
    </row>
    <row r="89" spans="1:17" x14ac:dyDescent="0.25">
      <c r="A89" s="6"/>
      <c r="B89" s="21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21"/>
      <c r="P89" s="6"/>
      <c r="Q89" s="6"/>
    </row>
    <row r="90" spans="1:17" x14ac:dyDescent="0.25">
      <c r="A90" s="6"/>
      <c r="B90" s="21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21"/>
      <c r="P90" s="6"/>
      <c r="Q90" s="6"/>
    </row>
    <row r="91" spans="1:17" x14ac:dyDescent="0.25">
      <c r="A91" s="6"/>
      <c r="B91" s="21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21"/>
      <c r="P91" s="6"/>
      <c r="Q91" s="6"/>
    </row>
    <row r="92" spans="1:17" x14ac:dyDescent="0.25">
      <c r="A92" s="6"/>
      <c r="B92" s="21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21"/>
      <c r="P92" s="6"/>
      <c r="Q92" s="6"/>
    </row>
    <row r="93" spans="1:17" x14ac:dyDescent="0.25">
      <c r="A93" s="6"/>
      <c r="B93" s="21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21"/>
      <c r="P93" s="6"/>
      <c r="Q93" s="6"/>
    </row>
    <row r="94" spans="1:17" x14ac:dyDescent="0.25">
      <c r="A94" s="6"/>
      <c r="B94" s="21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21"/>
      <c r="P94" s="6"/>
      <c r="Q94" s="6"/>
    </row>
    <row r="95" spans="1:17" x14ac:dyDescent="0.25">
      <c r="A95" s="6"/>
      <c r="B95" s="21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21"/>
      <c r="P95" s="6"/>
      <c r="Q95" s="6"/>
    </row>
    <row r="96" spans="1:17" x14ac:dyDescent="0.25">
      <c r="A96" s="6"/>
      <c r="B96" s="21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21"/>
      <c r="P96" s="6"/>
      <c r="Q96" s="6"/>
    </row>
    <row r="97" spans="1:17" x14ac:dyDescent="0.25">
      <c r="A97" s="6"/>
      <c r="B97" s="21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21"/>
      <c r="P97" s="6"/>
      <c r="Q97" s="6"/>
    </row>
    <row r="98" spans="1:17" x14ac:dyDescent="0.25">
      <c r="A98" s="6"/>
      <c r="B98" s="21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21"/>
      <c r="P98" s="6"/>
      <c r="Q98" s="6"/>
    </row>
    <row r="99" spans="1:17" x14ac:dyDescent="0.25">
      <c r="A99" s="6"/>
      <c r="B99" s="21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21"/>
      <c r="P99" s="6"/>
      <c r="Q99" s="6"/>
    </row>
    <row r="100" spans="1:17" x14ac:dyDescent="0.25">
      <c r="A100" s="6"/>
      <c r="B100" s="21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21"/>
      <c r="P100" s="6"/>
      <c r="Q100" s="6"/>
    </row>
    <row r="101" spans="1:17" x14ac:dyDescent="0.25">
      <c r="A101" s="6"/>
      <c r="B101" s="21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21"/>
      <c r="P101" s="6"/>
      <c r="Q101" s="6"/>
    </row>
    <row r="102" spans="1:17" x14ac:dyDescent="0.25">
      <c r="A102" s="6"/>
      <c r="B102" s="21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21"/>
      <c r="P102" s="6"/>
      <c r="Q102" s="6"/>
    </row>
    <row r="103" spans="1:17" x14ac:dyDescent="0.25">
      <c r="A103" s="6"/>
      <c r="B103" s="21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21"/>
      <c r="P103" s="6"/>
      <c r="Q103" s="6"/>
    </row>
    <row r="104" spans="1:17" x14ac:dyDescent="0.25">
      <c r="A104" s="6"/>
      <c r="B104" s="21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21"/>
      <c r="P104" s="6"/>
      <c r="Q104" s="6"/>
    </row>
    <row r="105" spans="1:17" x14ac:dyDescent="0.25">
      <c r="A105" s="6"/>
      <c r="B105" s="21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21"/>
      <c r="P105" s="6"/>
      <c r="Q105" s="6"/>
    </row>
    <row r="106" spans="1:17" x14ac:dyDescent="0.25">
      <c r="A106" s="6"/>
      <c r="B106" s="21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21"/>
      <c r="P106" s="6"/>
      <c r="Q106" s="6"/>
    </row>
    <row r="107" spans="1:17" x14ac:dyDescent="0.25">
      <c r="A107" s="6"/>
      <c r="B107" s="21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21"/>
      <c r="P107" s="6"/>
      <c r="Q107" s="6"/>
    </row>
    <row r="108" spans="1:17" x14ac:dyDescent="0.25">
      <c r="A108" s="6"/>
      <c r="B108" s="21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21"/>
      <c r="P108" s="6"/>
      <c r="Q108" s="6"/>
    </row>
    <row r="109" spans="1:17" x14ac:dyDescent="0.25">
      <c r="A109" s="6"/>
      <c r="B109" s="21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21"/>
      <c r="P109" s="6"/>
      <c r="Q109" s="6"/>
    </row>
    <row r="110" spans="1:17" x14ac:dyDescent="0.25">
      <c r="A110" s="6"/>
      <c r="B110" s="21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21"/>
      <c r="P110" s="6"/>
      <c r="Q110" s="6"/>
    </row>
    <row r="111" spans="1:17" x14ac:dyDescent="0.25">
      <c r="A111" s="6"/>
      <c r="B111" s="21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21"/>
      <c r="P111" s="6"/>
      <c r="Q111" s="6"/>
    </row>
    <row r="112" spans="1:17" x14ac:dyDescent="0.25">
      <c r="A112" s="6"/>
      <c r="B112" s="21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21"/>
      <c r="P112" s="6"/>
      <c r="Q112" s="6"/>
    </row>
    <row r="113" spans="1:17" x14ac:dyDescent="0.25">
      <c r="A113" s="6"/>
      <c r="B113" s="21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21"/>
      <c r="P113" s="6"/>
      <c r="Q113" s="6"/>
    </row>
    <row r="114" spans="1:17" x14ac:dyDescent="0.25">
      <c r="A114" s="6"/>
      <c r="B114" s="21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21"/>
      <c r="P114" s="6"/>
      <c r="Q114" s="6"/>
    </row>
    <row r="115" spans="1:17" x14ac:dyDescent="0.25">
      <c r="A115" s="6"/>
      <c r="B115" s="21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21"/>
      <c r="P115" s="6"/>
      <c r="Q115" s="6"/>
    </row>
    <row r="116" spans="1:17" x14ac:dyDescent="0.25">
      <c r="A116" s="6"/>
      <c r="B116" s="21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21"/>
      <c r="P116" s="6"/>
      <c r="Q116" s="6"/>
    </row>
    <row r="117" spans="1:17" x14ac:dyDescent="0.25">
      <c r="A117" s="6"/>
      <c r="B117" s="21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21"/>
      <c r="P117" s="6"/>
      <c r="Q117" s="6"/>
    </row>
    <row r="118" spans="1:17" x14ac:dyDescent="0.25">
      <c r="A118" s="6"/>
      <c r="B118" s="21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21"/>
      <c r="P118" s="6"/>
      <c r="Q118" s="6"/>
    </row>
    <row r="119" spans="1:17" x14ac:dyDescent="0.25">
      <c r="A119" s="6"/>
      <c r="B119" s="21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21"/>
      <c r="P119" s="6"/>
      <c r="Q119" s="6"/>
    </row>
    <row r="120" spans="1:17" x14ac:dyDescent="0.25">
      <c r="A120" s="6"/>
      <c r="B120" s="21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21"/>
      <c r="P120" s="6"/>
      <c r="Q120" s="6"/>
    </row>
    <row r="121" spans="1:17" x14ac:dyDescent="0.25">
      <c r="A121" s="6"/>
      <c r="B121" s="21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21"/>
      <c r="P121" s="6"/>
      <c r="Q121" s="6"/>
    </row>
    <row r="122" spans="1:17" x14ac:dyDescent="0.25">
      <c r="A122" s="6"/>
      <c r="B122" s="21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21"/>
      <c r="P122" s="6"/>
      <c r="Q122" s="6"/>
    </row>
    <row r="123" spans="1:17" x14ac:dyDescent="0.25">
      <c r="A123" s="6"/>
      <c r="B123" s="21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21"/>
      <c r="P123" s="6"/>
      <c r="Q123" s="6"/>
    </row>
    <row r="124" spans="1:17" x14ac:dyDescent="0.25">
      <c r="A124" s="6"/>
      <c r="B124" s="21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21"/>
      <c r="P124" s="6"/>
      <c r="Q124" s="6"/>
    </row>
    <row r="125" spans="1:17" x14ac:dyDescent="0.25">
      <c r="A125" s="6"/>
      <c r="B125" s="21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21"/>
      <c r="P125" s="6"/>
      <c r="Q125" s="6"/>
    </row>
    <row r="126" spans="1:17" x14ac:dyDescent="0.25">
      <c r="A126" s="6"/>
      <c r="B126" s="21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21"/>
      <c r="P126" s="6"/>
      <c r="Q126" s="6"/>
    </row>
    <row r="127" spans="1:17" x14ac:dyDescent="0.25">
      <c r="A127" s="6"/>
      <c r="B127" s="21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21"/>
      <c r="P127" s="6"/>
      <c r="Q127" s="6"/>
    </row>
    <row r="128" spans="1:17" x14ac:dyDescent="0.25">
      <c r="A128" s="6"/>
      <c r="B128" s="21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21"/>
      <c r="P128" s="6"/>
      <c r="Q128" s="6"/>
    </row>
    <row r="129" spans="1:17" x14ac:dyDescent="0.25">
      <c r="A129" s="6"/>
      <c r="B129" s="21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21"/>
      <c r="P129" s="6"/>
      <c r="Q129" s="6"/>
    </row>
    <row r="130" spans="1:17" x14ac:dyDescent="0.25">
      <c r="A130" s="6"/>
      <c r="B130" s="21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21"/>
      <c r="P130" s="6"/>
      <c r="Q130" s="6"/>
    </row>
    <row r="131" spans="1:17" x14ac:dyDescent="0.25">
      <c r="A131" s="6"/>
      <c r="B131" s="21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21"/>
      <c r="P131" s="6"/>
      <c r="Q131" s="6"/>
    </row>
    <row r="132" spans="1:17" x14ac:dyDescent="0.25">
      <c r="A132" s="6"/>
      <c r="B132" s="21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21"/>
      <c r="P132" s="6"/>
      <c r="Q132" s="6"/>
    </row>
    <row r="133" spans="1:17" x14ac:dyDescent="0.25">
      <c r="A133" s="6"/>
      <c r="B133" s="21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21"/>
      <c r="P133" s="6"/>
      <c r="Q133" s="6"/>
    </row>
    <row r="134" spans="1:17" x14ac:dyDescent="0.25">
      <c r="A134" s="6"/>
      <c r="B134" s="21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21"/>
      <c r="P134" s="6"/>
      <c r="Q134" s="6"/>
    </row>
    <row r="135" spans="1:17" x14ac:dyDescent="0.25">
      <c r="A135" s="6"/>
      <c r="B135" s="21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21"/>
      <c r="P135" s="6"/>
      <c r="Q135" s="6"/>
    </row>
    <row r="136" spans="1:17" x14ac:dyDescent="0.25">
      <c r="A136" s="6"/>
      <c r="B136" s="21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21"/>
      <c r="P136" s="6"/>
      <c r="Q136" s="6"/>
    </row>
    <row r="137" spans="1:17" x14ac:dyDescent="0.25">
      <c r="A137" s="6"/>
      <c r="B137" s="21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21"/>
      <c r="P137" s="6"/>
      <c r="Q137" s="6"/>
    </row>
    <row r="138" spans="1:17" x14ac:dyDescent="0.25">
      <c r="A138" s="6"/>
      <c r="B138" s="21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21"/>
      <c r="P138" s="6"/>
      <c r="Q138" s="6"/>
    </row>
    <row r="139" spans="1:17" x14ac:dyDescent="0.25">
      <c r="A139" s="6"/>
      <c r="B139" s="21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21"/>
      <c r="P139" s="6"/>
      <c r="Q139" s="6"/>
    </row>
    <row r="140" spans="1:17" x14ac:dyDescent="0.25">
      <c r="A140" s="6"/>
      <c r="B140" s="21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21"/>
      <c r="P140" s="6"/>
      <c r="Q140" s="6"/>
    </row>
    <row r="141" spans="1:17" x14ac:dyDescent="0.25">
      <c r="A141" s="6"/>
      <c r="B141" s="21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21"/>
      <c r="P141" s="6"/>
      <c r="Q141" s="6"/>
    </row>
    <row r="142" spans="1:17" x14ac:dyDescent="0.25">
      <c r="A142" s="6"/>
      <c r="B142" s="21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21"/>
      <c r="P142" s="6"/>
      <c r="Q142" s="6"/>
    </row>
    <row r="143" spans="1:17" x14ac:dyDescent="0.25">
      <c r="A143" s="6"/>
      <c r="B143" s="21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21"/>
      <c r="P143" s="6"/>
      <c r="Q143" s="6"/>
    </row>
    <row r="144" spans="1:17" x14ac:dyDescent="0.25">
      <c r="A144" s="6"/>
      <c r="B144" s="21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21"/>
      <c r="P144" s="6"/>
      <c r="Q144" s="6"/>
    </row>
    <row r="145" spans="1:17" x14ac:dyDescent="0.25">
      <c r="A145" s="6"/>
      <c r="B145" s="21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21"/>
      <c r="P145" s="6"/>
      <c r="Q145" s="6"/>
    </row>
    <row r="146" spans="1:17" x14ac:dyDescent="0.25">
      <c r="A146" s="6"/>
      <c r="B146" s="21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21"/>
      <c r="P146" s="6"/>
      <c r="Q146" s="6"/>
    </row>
    <row r="147" spans="1:17" x14ac:dyDescent="0.25">
      <c r="A147" s="6"/>
      <c r="B147" s="21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21"/>
      <c r="P147" s="6"/>
      <c r="Q147" s="6"/>
    </row>
  </sheetData>
  <mergeCells count="1">
    <mergeCell ref="A1:Q3"/>
  </mergeCells>
  <hyperlinks>
    <hyperlink ref="Q10" r:id="rId1" xr:uid="{00000000-0004-0000-0000-000000000000}"/>
    <hyperlink ref="Q11" r:id="rId2" xr:uid="{00000000-0004-0000-0000-000001000000}"/>
    <hyperlink ref="Q12" r:id="rId3" xr:uid="{00000000-0004-0000-0000-000002000000}"/>
    <hyperlink ref="Q13" r:id="rId4" xr:uid="{00000000-0004-0000-0000-000003000000}"/>
    <hyperlink ref="Q16" r:id="rId5" xr:uid="{00000000-0004-0000-0000-000004000000}"/>
    <hyperlink ref="Q19" r:id="rId6" xr:uid="{00000000-0004-0000-0000-000005000000}"/>
    <hyperlink ref="Q25" r:id="rId7" xr:uid="{00000000-0004-0000-0000-000006000000}"/>
    <hyperlink ref="Q26" r:id="rId8" xr:uid="{00000000-0004-0000-0000-000007000000}"/>
    <hyperlink ref="Q28" r:id="rId9" xr:uid="{00000000-0004-0000-0000-000008000000}"/>
    <hyperlink ref="Q31" r:id="rId10" xr:uid="{00000000-0004-0000-0000-000009000000}"/>
    <hyperlink ref="Q32" r:id="rId11" xr:uid="{00000000-0004-0000-0000-00000A000000}"/>
    <hyperlink ref="Q35" r:id="rId12" xr:uid="{00000000-0004-0000-0000-00000B000000}"/>
    <hyperlink ref="Q36" r:id="rId13" xr:uid="{00000000-0004-0000-0000-00000C000000}"/>
    <hyperlink ref="Q37" r:id="rId14" xr:uid="{00000000-0004-0000-0000-00000D000000}"/>
    <hyperlink ref="Q38" r:id="rId15" xr:uid="{00000000-0004-0000-0000-00000E000000}"/>
    <hyperlink ref="Q39" r:id="rId16" xr:uid="{00000000-0004-0000-0000-00000F000000}"/>
    <hyperlink ref="Q7" r:id="rId17" xr:uid="{00000000-0004-0000-0000-000010000000}"/>
    <hyperlink ref="Q15" r:id="rId18" xr:uid="{00000000-0004-0000-0000-000011000000}"/>
    <hyperlink ref="Q18" r:id="rId19" xr:uid="{00000000-0004-0000-0000-000012000000}"/>
    <hyperlink ref="Q21" r:id="rId20" xr:uid="{00000000-0004-0000-0000-000013000000}"/>
    <hyperlink ref="Q23" r:id="rId21" xr:uid="{00000000-0004-0000-0000-000014000000}"/>
    <hyperlink ref="Q24" r:id="rId22" xr:uid="{00000000-0004-0000-0000-000015000000}"/>
    <hyperlink ref="Q27" r:id="rId23" xr:uid="{00000000-0004-0000-0000-000016000000}"/>
    <hyperlink ref="Q29" r:id="rId24" xr:uid="{00000000-0004-0000-0000-000017000000}"/>
    <hyperlink ref="Q30" r:id="rId25" xr:uid="{00000000-0004-0000-0000-000018000000}"/>
    <hyperlink ref="Q40" r:id="rId26" xr:uid="{00000000-0004-0000-0000-000019000000}"/>
  </hyperlinks>
  <pageMargins left="0.35433070866141736" right="0.35433070866141736" top="0.39370078740157483" bottom="0.39370078740157483" header="0.51181102362204722" footer="0.51181102362204722"/>
  <pageSetup paperSize="5" scale="75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25" workbookViewId="0">
      <selection activeCell="K51" sqref="K51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2023-08-10T19:13:32Z</cp:lastPrinted>
  <dcterms:created xsi:type="dcterms:W3CDTF">2019-01-28T18:16:22Z</dcterms:created>
  <dcterms:modified xsi:type="dcterms:W3CDTF">2023-08-10T19:14:07Z</dcterms:modified>
  <cp:category/>
  <cp:contentStatus/>
</cp:coreProperties>
</file>